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360" yWindow="1665" windowWidth="15210" windowHeight="5145"/>
  </bookViews>
  <sheets>
    <sheet name="дох" sheetId="1" r:id="rId1"/>
    <sheet name="Лист1" sheetId="2" r:id="rId2"/>
  </sheets>
  <externalReferences>
    <externalReference r:id="rId3"/>
  </externalReferences>
  <calcPr calcId="125725"/>
</workbook>
</file>

<file path=xl/calcChain.xml><?xml version="1.0" encoding="utf-8"?>
<calcChain xmlns="http://schemas.openxmlformats.org/spreadsheetml/2006/main">
  <c r="D26" i="1"/>
  <c r="D14"/>
  <c r="E26" l="1"/>
  <c r="E25"/>
  <c r="E24"/>
  <c r="E23"/>
  <c r="E22"/>
  <c r="E21"/>
  <c r="E20"/>
  <c r="E18"/>
  <c r="E17"/>
  <c r="E14"/>
  <c r="E12"/>
  <c r="E10"/>
  <c r="E9" s="1"/>
  <c r="D19"/>
  <c r="E16"/>
  <c r="D16"/>
  <c r="E13"/>
  <c r="D13"/>
  <c r="E11"/>
  <c r="D11"/>
  <c r="D9"/>
  <c r="D8" s="1"/>
  <c r="C28"/>
  <c r="E19" l="1"/>
  <c r="D7"/>
  <c r="D6" s="1"/>
  <c r="E8"/>
  <c r="E7" s="1"/>
  <c r="E6" s="1"/>
  <c r="C19"/>
  <c r="C16"/>
  <c r="C13"/>
  <c r="C11"/>
  <c r="C9"/>
  <c r="C8" l="1"/>
  <c r="C7" l="1"/>
  <c r="C6" s="1"/>
  <c r="C29" s="1"/>
</calcChain>
</file>

<file path=xl/sharedStrings.xml><?xml version="1.0" encoding="utf-8"?>
<sst xmlns="http://schemas.openxmlformats.org/spreadsheetml/2006/main" count="48" uniqueCount="48">
  <si>
    <t>Наименование источника доходов</t>
  </si>
  <si>
    <t>ДОХОДЫ ВСЕГО</t>
  </si>
  <si>
    <t>Доходы от использования имущества, находящегося в государственной и муниципальной собственности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</si>
  <si>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</si>
  <si>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</si>
  <si>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</si>
  <si>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</si>
  <si>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</si>
  <si>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БЕЗВОЗМЕЗДНЫЕ ПОСТУПЛЕНИЯ</t>
  </si>
  <si>
    <t>Налог на доходы физических лиц</t>
  </si>
  <si>
    <t>Налоги на прибыль, доходы, всего, в том числе</t>
  </si>
  <si>
    <t>Налоги на имущество всего, в том числе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</si>
  <si>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</si>
  <si>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</si>
  <si>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</si>
  <si>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Налоги на товары (работы, услуги), реализуемые на территории Российской Федерации, в том числе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</si>
  <si>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</si>
  <si>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</si>
  <si>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</si>
  <si>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</si>
  <si>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000 1 03 00000 00 0000 000</t>
  </si>
  <si>
    <t>000 1 06 00000 00 0000 000</t>
  </si>
  <si>
    <t>000 1 11 00000 00 0000 000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</si>
  <si>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</si>
  <si>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</si>
  <si>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</si>
  <si>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</si>
  <si>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</si>
  <si>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000 2 00 00000 00 0000 000</t>
  </si>
  <si>
    <t>000 1 05 00000 00 0000 000</t>
  </si>
  <si>
    <t>Земельный налог</t>
  </si>
  <si>
    <t>000 1 06 06000 00 0000 110</t>
  </si>
  <si>
    <t>000 1 06 01000 00 0000 110</t>
  </si>
  <si>
    <t>Налоги на совокупный доход всего, в том числе</t>
  </si>
  <si>
    <t>Единый сельскохозяйственный налог</t>
  </si>
  <si>
    <t>000 1 05 03000 01 0000 110</t>
  </si>
  <si>
    <t>Налог, взимаемый в связи с применением упрощенной системы налогообложения</t>
  </si>
  <si>
    <t>000 1 05 01000 00 0000 110</t>
  </si>
  <si>
    <t xml:space="preserve"> 000 1 01 02000 01 0000 110</t>
  </si>
  <si>
    <t>000 1 03 02000 01 0000 110</t>
  </si>
  <si>
    <t>Налог на имущество физических лиц</t>
  </si>
  <si>
    <t>(рублей)</t>
  </si>
  <si>
    <t xml:space="preserve"> ПОСТУПЛЕНИЯ ДОХОДОВ БЮДЖЕТА ПО КОДАМ КЛАССИФИКАЦИИ ДОХОДОВ БЮДЖЕТОВ БЮДЖЕТНОЙ СИСТЕМЫ РОССИЙСКОЙ ФЕДЕРАЦИИ НА 2025 ГОД </t>
  </si>
  <si>
    <t xml:space="preserve">Приложение № 1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бюджете муниципального образования городского  поселения «Город Малоярославец» на 2025 год и на плановый период 2026 и 2027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23 декабря 2024 года № 441       </t>
  </si>
  <si>
    <t>Поправки                                                                        ( + / - )</t>
  </si>
  <si>
    <t xml:space="preserve">План                                          на 2025 год </t>
  </si>
  <si>
    <t xml:space="preserve">План  с учетом поправок на 2025 год </t>
  </si>
  <si>
    <t xml:space="preserve">Приложение № 1                                                                                                                                                                       к Решению городской Думы                                                                                                        «О внесении изменений и дополнений в бюджет муниципального образования городское  поселение                               «Город Малоярославец» на 2025 год и                                                                  на плановый период 2026 и 2027 годов»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26 июня 2025 года № 484  </t>
  </si>
</sst>
</file>

<file path=xl/styles.xml><?xml version="1.0" encoding="utf-8"?>
<styleSheet xmlns="http://schemas.openxmlformats.org/spreadsheetml/2006/main">
  <numFmts count="3">
    <numFmt numFmtId="164" formatCode="_-* #,##0.00_р_._-;\-* #,##0.00_р_._-;_-* &quot;-&quot;??_р_._-;_-@_-"/>
    <numFmt numFmtId="165" formatCode="_-* #,##0_р_._-;\-* #,##0_р_._-;_-* &quot;-&quot;??_р_._-;_-@_-"/>
    <numFmt numFmtId="166" formatCode="#,##0.00_ ;\-#,##0.00\ "/>
  </numFmts>
  <fonts count="15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0"/>
      <name val="Arial Cyr"/>
      <charset val="204"/>
    </font>
    <font>
      <i/>
      <sz val="9"/>
      <color rgb="FF000000"/>
      <name val="Cambria"/>
      <family val="2"/>
    </font>
    <font>
      <b/>
      <sz val="6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0" fontId="9" fillId="0" borderId="0"/>
    <xf numFmtId="1" fontId="10" fillId="0" borderId="3">
      <alignment horizontal="center" vertical="center" shrinkToFit="1"/>
    </xf>
  </cellStyleXfs>
  <cellXfs count="30">
    <xf numFmtId="0" fontId="0" fillId="0" borderId="0" xfId="0"/>
    <xf numFmtId="0" fontId="2" fillId="0" borderId="0" xfId="0" applyFont="1" applyAlignment="1">
      <alignment horizontal="justify" vertical="center"/>
    </xf>
    <xf numFmtId="165" fontId="0" fillId="0" borderId="0" xfId="0" applyNumberFormat="1"/>
    <xf numFmtId="0" fontId="2" fillId="0" borderId="0" xfId="0" applyFont="1" applyAlignment="1">
      <alignment horizontal="left" vertical="center" wrapText="1"/>
    </xf>
    <xf numFmtId="0" fontId="3" fillId="0" borderId="0" xfId="0" applyFont="1" applyAlignment="1">
      <alignment horizontal="right" vertical="center"/>
    </xf>
    <xf numFmtId="0" fontId="0" fillId="0" borderId="0" xfId="0" applyFont="1"/>
    <xf numFmtId="49" fontId="5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/>
    </xf>
    <xf numFmtId="49" fontId="6" fillId="0" borderId="1" xfId="0" applyNumberFormat="1" applyFont="1" applyFill="1" applyBorder="1" applyAlignment="1">
      <alignment horizont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right" wrapText="1"/>
    </xf>
    <xf numFmtId="0" fontId="4" fillId="0" borderId="1" xfId="0" applyFont="1" applyBorder="1" applyAlignment="1">
      <alignment wrapText="1"/>
    </xf>
    <xf numFmtId="0" fontId="7" fillId="0" borderId="1" xfId="0" applyFont="1" applyBorder="1" applyAlignment="1">
      <alignment wrapText="1"/>
    </xf>
    <xf numFmtId="164" fontId="7" fillId="0" borderId="1" xfId="1" applyNumberFormat="1" applyFont="1" applyFill="1" applyBorder="1" applyAlignment="1">
      <alignment horizontal="right" wrapText="1"/>
    </xf>
    <xf numFmtId="164" fontId="7" fillId="0" borderId="1" xfId="1" applyNumberFormat="1" applyFont="1" applyBorder="1" applyAlignment="1">
      <alignment horizontal="right" wrapText="1"/>
    </xf>
    <xf numFmtId="0" fontId="4" fillId="0" borderId="1" xfId="0" applyFont="1" applyBorder="1" applyAlignment="1">
      <alignment horizontal="center" vertical="center" wrapText="1"/>
    </xf>
    <xf numFmtId="166" fontId="4" fillId="0" borderId="1" xfId="1" applyNumberFormat="1" applyFont="1" applyBorder="1" applyAlignment="1">
      <alignment horizontal="right" wrapText="1"/>
    </xf>
    <xf numFmtId="166" fontId="4" fillId="0" borderId="1" xfId="0" applyNumberFormat="1" applyFont="1" applyFill="1" applyBorder="1" applyAlignment="1">
      <alignment horizontal="right" wrapText="1"/>
    </xf>
    <xf numFmtId="166" fontId="4" fillId="0" borderId="1" xfId="1" applyNumberFormat="1" applyFont="1" applyFill="1" applyBorder="1" applyAlignment="1">
      <alignment horizontal="right" wrapText="1"/>
    </xf>
    <xf numFmtId="4" fontId="0" fillId="0" borderId="0" xfId="0" applyNumberFormat="1"/>
    <xf numFmtId="4" fontId="8" fillId="0" borderId="0" xfId="0" applyNumberFormat="1" applyFont="1"/>
    <xf numFmtId="4" fontId="5" fillId="0" borderId="2" xfId="2" applyNumberFormat="1" applyFont="1" applyFill="1" applyBorder="1" applyAlignment="1">
      <alignment horizontal="right" vertical="center"/>
    </xf>
    <xf numFmtId="0" fontId="11" fillId="0" borderId="0" xfId="0" applyFont="1"/>
    <xf numFmtId="0" fontId="3" fillId="0" borderId="0" xfId="0" applyFont="1" applyAlignment="1">
      <alignment vertical="center" wrapText="1"/>
    </xf>
    <xf numFmtId="0" fontId="1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" fontId="14" fillId="0" borderId="0" xfId="0" applyNumberFormat="1" applyFont="1" applyFill="1" applyBorder="1" applyAlignment="1">
      <alignment horizontal="right"/>
    </xf>
    <xf numFmtId="0" fontId="13" fillId="0" borderId="0" xfId="0" applyFont="1" applyAlignment="1">
      <alignment horizontal="right" vertical="center" wrapText="1"/>
    </xf>
    <xf numFmtId="0" fontId="4" fillId="0" borderId="0" xfId="0" applyFont="1" applyFill="1" applyAlignment="1">
      <alignment horizontal="center" vertical="center" wrapText="1"/>
    </xf>
    <xf numFmtId="0" fontId="14" fillId="0" borderId="0" xfId="0" applyFont="1" applyAlignment="1">
      <alignment horizontal="right" wrapText="1"/>
    </xf>
  </cellXfs>
  <cellStyles count="4">
    <cellStyle name="xl52" xfId="3"/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sachapc/Desktop/&#1054;&#1058;&#1063;&#1045;&#1058;&#1067;%202025/1%20&#1041;&#1070;&#1044;&#1046;&#1045;&#1058;%202025%202026%202027/&#1073;%20&#1055;&#1056;&#1054;&#1045;&#1050;&#1058;%202025/1%20&#1044;&#1054;&#1061;%20&#1080;&#1089;&#1087;%202024%20&#1080;%20&#1087;&#1083;&#1072;&#1085;%202025%202026%202027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ОХ "/>
      <sheetName val="Лист1"/>
      <sheetName val="Лист2"/>
      <sheetName val="Лист3"/>
    </sheetNames>
    <sheetDataSet>
      <sheetData sheetId="0">
        <row r="7">
          <cell r="V7">
            <v>348013164.58000004</v>
          </cell>
        </row>
      </sheetData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1"/>
  <sheetViews>
    <sheetView tabSelected="1" topLeftCell="A10" zoomScale="95" zoomScaleNormal="95" workbookViewId="0">
      <selection activeCell="C1" sqref="C1:E1"/>
    </sheetView>
  </sheetViews>
  <sheetFormatPr defaultRowHeight="15"/>
  <cols>
    <col min="1" max="1" width="42.42578125" customWidth="1"/>
    <col min="2" max="2" width="30.28515625" customWidth="1"/>
    <col min="3" max="3" width="17.85546875" customWidth="1"/>
    <col min="4" max="4" width="15.85546875" customWidth="1"/>
    <col min="5" max="5" width="17.7109375" customWidth="1"/>
  </cols>
  <sheetData>
    <row r="1" spans="1:6" ht="94.5" customHeight="1">
      <c r="C1" s="29" t="s">
        <v>47</v>
      </c>
      <c r="D1" s="29"/>
      <c r="E1" s="29"/>
    </row>
    <row r="2" spans="1:6" ht="80.25" customHeight="1">
      <c r="A2" s="3"/>
      <c r="B2" s="23"/>
      <c r="C2" s="23"/>
      <c r="D2" s="27" t="s">
        <v>43</v>
      </c>
      <c r="E2" s="27"/>
      <c r="F2" s="23"/>
    </row>
    <row r="3" spans="1:6" ht="54.75" customHeight="1">
      <c r="A3" s="28" t="s">
        <v>42</v>
      </c>
      <c r="B3" s="28"/>
      <c r="C3" s="28"/>
      <c r="D3" s="28"/>
      <c r="E3" s="28"/>
    </row>
    <row r="4" spans="1:6" ht="21" customHeight="1">
      <c r="C4" s="4"/>
      <c r="E4" s="4" t="s">
        <v>41</v>
      </c>
    </row>
    <row r="5" spans="1:6" ht="54" customHeight="1">
      <c r="A5" s="15" t="s">
        <v>0</v>
      </c>
      <c r="B5" s="15" t="s">
        <v>17</v>
      </c>
      <c r="C5" s="15" t="s">
        <v>45</v>
      </c>
      <c r="D5" s="24" t="s">
        <v>44</v>
      </c>
      <c r="E5" s="25" t="s">
        <v>46</v>
      </c>
    </row>
    <row r="6" spans="1:6" ht="18" customHeight="1">
      <c r="A6" s="9" t="s">
        <v>1</v>
      </c>
      <c r="B6" s="10"/>
      <c r="C6" s="17">
        <f>C7+C26</f>
        <v>570343439.58000004</v>
      </c>
      <c r="D6" s="17">
        <f t="shared" ref="D6:E6" si="0">D7+D26</f>
        <v>47010785.170000002</v>
      </c>
      <c r="E6" s="17">
        <f t="shared" si="0"/>
        <v>617354224.75</v>
      </c>
    </row>
    <row r="7" spans="1:6" ht="18" customHeight="1">
      <c r="A7" s="11" t="s">
        <v>14</v>
      </c>
      <c r="B7" s="6" t="s">
        <v>18</v>
      </c>
      <c r="C7" s="18">
        <f>C8+C19</f>
        <v>289565255.59000003</v>
      </c>
      <c r="D7" s="18">
        <f t="shared" ref="D7:E7" si="1">D8+D19</f>
        <v>12359718</v>
      </c>
      <c r="E7" s="18">
        <f t="shared" si="1"/>
        <v>301924973.59000003</v>
      </c>
    </row>
    <row r="8" spans="1:6" ht="18" customHeight="1">
      <c r="A8" s="11" t="s">
        <v>13</v>
      </c>
      <c r="B8" s="7"/>
      <c r="C8" s="16">
        <f>C9+C11+C13+C16</f>
        <v>272757384.59000003</v>
      </c>
      <c r="D8" s="16">
        <f t="shared" ref="D8:E8" si="2">D9+D11+D13+D16</f>
        <v>11100870</v>
      </c>
      <c r="E8" s="16">
        <f t="shared" si="2"/>
        <v>283858254.59000003</v>
      </c>
    </row>
    <row r="9" spans="1:6" ht="18" customHeight="1">
      <c r="A9" s="11" t="s">
        <v>10</v>
      </c>
      <c r="B9" s="6" t="s">
        <v>19</v>
      </c>
      <c r="C9" s="16">
        <f>C10</f>
        <v>121707716</v>
      </c>
      <c r="D9" s="16">
        <f t="shared" ref="D9:E9" si="3">D10</f>
        <v>0</v>
      </c>
      <c r="E9" s="16">
        <f t="shared" si="3"/>
        <v>121707716</v>
      </c>
    </row>
    <row r="10" spans="1:6" ht="19.5" customHeight="1">
      <c r="A10" s="12" t="s">
        <v>9</v>
      </c>
      <c r="B10" s="8" t="s">
        <v>38</v>
      </c>
      <c r="C10" s="13">
        <v>121707716</v>
      </c>
      <c r="D10" s="13"/>
      <c r="E10" s="13">
        <f>C10+D10</f>
        <v>121707716</v>
      </c>
    </row>
    <row r="11" spans="1:6" ht="48.75" customHeight="1">
      <c r="A11" s="11" t="s">
        <v>15</v>
      </c>
      <c r="B11" s="6" t="s">
        <v>20</v>
      </c>
      <c r="C11" s="18">
        <f>C12</f>
        <v>6358452.5899999999</v>
      </c>
      <c r="D11" s="18">
        <f t="shared" ref="D11:E11" si="4">D12</f>
        <v>0</v>
      </c>
      <c r="E11" s="18">
        <f t="shared" si="4"/>
        <v>6358452.5899999999</v>
      </c>
    </row>
    <row r="12" spans="1:6" s="5" customFormat="1" ht="47.25">
      <c r="A12" s="12" t="s">
        <v>16</v>
      </c>
      <c r="B12" s="7" t="s">
        <v>39</v>
      </c>
      <c r="C12" s="13">
        <v>6358452.5899999999</v>
      </c>
      <c r="D12" s="13"/>
      <c r="E12" s="13">
        <f>C12+D12</f>
        <v>6358452.5899999999</v>
      </c>
    </row>
    <row r="13" spans="1:6" s="5" customFormat="1" ht="33" customHeight="1">
      <c r="A13" s="11" t="s">
        <v>33</v>
      </c>
      <c r="B13" s="6" t="s">
        <v>29</v>
      </c>
      <c r="C13" s="18">
        <f>C14+C15</f>
        <v>108072394</v>
      </c>
      <c r="D13" s="18">
        <f t="shared" ref="D13:E13" si="5">D14+D15</f>
        <v>11100870</v>
      </c>
      <c r="E13" s="18">
        <f t="shared" si="5"/>
        <v>119173264</v>
      </c>
    </row>
    <row r="14" spans="1:6" s="5" customFormat="1" ht="36" customHeight="1">
      <c r="A14" s="12" t="s">
        <v>36</v>
      </c>
      <c r="B14" s="8" t="s">
        <v>37</v>
      </c>
      <c r="C14" s="13">
        <v>108072394</v>
      </c>
      <c r="D14" s="13">
        <f>11000000+100000+870</f>
        <v>11100870</v>
      </c>
      <c r="E14" s="13">
        <f>C14+D14</f>
        <v>119173264</v>
      </c>
    </row>
    <row r="15" spans="1:6" s="5" customFormat="1" ht="18" hidden="1" customHeight="1">
      <c r="A15" s="12" t="s">
        <v>34</v>
      </c>
      <c r="B15" s="8" t="s">
        <v>35</v>
      </c>
      <c r="C15" s="13"/>
      <c r="D15" s="13"/>
      <c r="E15" s="13"/>
    </row>
    <row r="16" spans="1:6" ht="36.75" customHeight="1">
      <c r="A16" s="11" t="s">
        <v>11</v>
      </c>
      <c r="B16" s="6" t="s">
        <v>21</v>
      </c>
      <c r="C16" s="16">
        <f>C17+C18</f>
        <v>36618822</v>
      </c>
      <c r="D16" s="16">
        <f t="shared" ref="D16:E16" si="6">D17+D18</f>
        <v>0</v>
      </c>
      <c r="E16" s="16">
        <f t="shared" si="6"/>
        <v>36618822</v>
      </c>
    </row>
    <row r="17" spans="1:5" ht="18" customHeight="1">
      <c r="A17" s="12" t="s">
        <v>40</v>
      </c>
      <c r="B17" s="7" t="s">
        <v>32</v>
      </c>
      <c r="C17" s="14">
        <v>18618822</v>
      </c>
      <c r="D17" s="14"/>
      <c r="E17" s="13">
        <f t="shared" ref="E17:E25" si="7">C17+D17</f>
        <v>18618822</v>
      </c>
    </row>
    <row r="18" spans="1:5" ht="18" customHeight="1">
      <c r="A18" s="12" t="s">
        <v>30</v>
      </c>
      <c r="B18" s="7" t="s">
        <v>31</v>
      </c>
      <c r="C18" s="14">
        <v>18000000</v>
      </c>
      <c r="D18" s="14"/>
      <c r="E18" s="13">
        <f t="shared" si="7"/>
        <v>18000000</v>
      </c>
    </row>
    <row r="19" spans="1:5" ht="18" customHeight="1">
      <c r="A19" s="11" t="s">
        <v>12</v>
      </c>
      <c r="B19" s="7"/>
      <c r="C19" s="16">
        <f>C20+C21+C22+C23+C24+C25</f>
        <v>16807871</v>
      </c>
      <c r="D19" s="16">
        <f t="shared" ref="D19:E19" si="8">D20+D21+D22+D23+D24+D25</f>
        <v>1258848</v>
      </c>
      <c r="E19" s="16">
        <f t="shared" si="8"/>
        <v>18066719</v>
      </c>
    </row>
    <row r="20" spans="1:5" ht="51.75" customHeight="1">
      <c r="A20" s="12" t="s">
        <v>2</v>
      </c>
      <c r="B20" s="7" t="s">
        <v>22</v>
      </c>
      <c r="C20" s="14">
        <v>6351825</v>
      </c>
      <c r="D20" s="14"/>
      <c r="E20" s="13">
        <f t="shared" si="7"/>
        <v>6351825</v>
      </c>
    </row>
    <row r="21" spans="1:5" ht="36" customHeight="1">
      <c r="A21" s="12" t="s">
        <v>3</v>
      </c>
      <c r="B21" s="7" t="s">
        <v>23</v>
      </c>
      <c r="C21" s="14">
        <v>37667</v>
      </c>
      <c r="D21" s="14"/>
      <c r="E21" s="13">
        <f t="shared" si="7"/>
        <v>37667</v>
      </c>
    </row>
    <row r="22" spans="1:5" ht="34.5" customHeight="1">
      <c r="A22" s="12" t="s">
        <v>4</v>
      </c>
      <c r="B22" s="7" t="s">
        <v>24</v>
      </c>
      <c r="C22" s="14">
        <v>5684014</v>
      </c>
      <c r="D22" s="14"/>
      <c r="E22" s="13">
        <f t="shared" si="7"/>
        <v>5684014</v>
      </c>
    </row>
    <row r="23" spans="1:5" ht="18" customHeight="1">
      <c r="A23" s="12" t="s">
        <v>5</v>
      </c>
      <c r="B23" s="7" t="s">
        <v>25</v>
      </c>
      <c r="C23" s="14">
        <v>68462</v>
      </c>
      <c r="D23" s="14"/>
      <c r="E23" s="13">
        <f t="shared" si="7"/>
        <v>68462</v>
      </c>
    </row>
    <row r="24" spans="1:5" ht="18" customHeight="1">
      <c r="A24" s="12" t="s">
        <v>6</v>
      </c>
      <c r="B24" s="7" t="s">
        <v>26</v>
      </c>
      <c r="C24" s="14">
        <v>40796</v>
      </c>
      <c r="D24" s="14"/>
      <c r="E24" s="13">
        <f t="shared" si="7"/>
        <v>40796</v>
      </c>
    </row>
    <row r="25" spans="1:5" ht="18" customHeight="1">
      <c r="A25" s="12" t="s">
        <v>7</v>
      </c>
      <c r="B25" s="7" t="s">
        <v>27</v>
      </c>
      <c r="C25" s="14">
        <v>4625107</v>
      </c>
      <c r="D25" s="14">
        <v>1258848</v>
      </c>
      <c r="E25" s="13">
        <f t="shared" si="7"/>
        <v>5883955</v>
      </c>
    </row>
    <row r="26" spans="1:5" ht="18" customHeight="1">
      <c r="A26" s="11" t="s">
        <v>8</v>
      </c>
      <c r="B26" s="6" t="s">
        <v>28</v>
      </c>
      <c r="C26" s="21">
        <v>280778183.99000001</v>
      </c>
      <c r="D26" s="21">
        <f>5000000+29900000-248932.83</f>
        <v>34651067.170000002</v>
      </c>
      <c r="E26" s="21">
        <f>C26+D26</f>
        <v>315429251.16000003</v>
      </c>
    </row>
    <row r="27" spans="1:5" ht="19.5" customHeight="1">
      <c r="A27" s="1"/>
      <c r="B27" s="1"/>
      <c r="C27" s="2"/>
    </row>
    <row r="28" spans="1:5" ht="17.25" hidden="1" customHeight="1">
      <c r="C28" s="19">
        <f>'[1]ДОХ '!$V$7</f>
        <v>348013164.58000004</v>
      </c>
    </row>
    <row r="29" spans="1:5" ht="19.5" hidden="1" customHeight="1">
      <c r="C29" s="20">
        <f>C6-C28</f>
        <v>222330275</v>
      </c>
    </row>
    <row r="30" spans="1:5" hidden="1"/>
    <row r="31" spans="1:5">
      <c r="D31" s="26"/>
    </row>
  </sheetData>
  <mergeCells count="3">
    <mergeCell ref="D2:E2"/>
    <mergeCell ref="A3:E3"/>
    <mergeCell ref="C1:E1"/>
  </mergeCells>
  <printOptions horizontalCentered="1"/>
  <pageMargins left="0.59055118110236227" right="0.39370078740157483" top="0.39370078740157483" bottom="0" header="0.51181102362204722" footer="0.31496062992125984"/>
  <pageSetup paperSize="9" scale="70" firstPageNumber="9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A13" sqref="A13"/>
    </sheetView>
  </sheetViews>
  <sheetFormatPr defaultRowHeight="15"/>
  <cols>
    <col min="1" max="1" width="17.28515625" customWidth="1"/>
  </cols>
  <sheetData>
    <row r="1" spans="1:1" ht="76.5">
      <c r="A1" s="22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дох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sachapc</cp:lastModifiedBy>
  <cp:lastPrinted>2025-05-27T08:19:58Z</cp:lastPrinted>
  <dcterms:created xsi:type="dcterms:W3CDTF">2017-10-23T09:06:05Z</dcterms:created>
  <dcterms:modified xsi:type="dcterms:W3CDTF">2025-07-02T09:07:52Z</dcterms:modified>
</cp:coreProperties>
</file>