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570" windowHeight="9810" activeTab="2"/>
  </bookViews>
  <sheets>
    <sheet name="перечень МКД" sheetId="1" r:id="rId1"/>
    <sheet name="виды ремонта" sheetId="4" r:id="rId2"/>
    <sheet name="показатели" sheetId="3" r:id="rId3"/>
    <sheet name="Лист1" sheetId="5" r:id="rId4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1">'виды ремонта'!$A$1:$AE$30</definedName>
    <definedName name="_xlnm.Print_Area" localSheetId="0">'перечень МКД'!$A$1:$U$26</definedName>
    <definedName name="_xlnm.Print_Area" localSheetId="2">показатели!$A$1:$F$13</definedName>
    <definedName name="Перечень">#REF!</definedName>
    <definedName name="Перечень2">#REF!</definedName>
    <definedName name="Перечень3">#REF!</definedName>
  </definedNames>
  <calcPr calcId="145621" calcMode="manual"/>
</workbook>
</file>

<file path=xl/calcChain.xml><?xml version="1.0" encoding="utf-8"?>
<calcChain xmlns="http://schemas.openxmlformats.org/spreadsheetml/2006/main">
  <c r="J18" i="1" l="1"/>
  <c r="M24" i="1"/>
  <c r="M18" i="1"/>
  <c r="L24" i="1"/>
  <c r="K24" i="1"/>
  <c r="J24" i="1"/>
  <c r="L18" i="1"/>
  <c r="K18" i="1"/>
  <c r="AE24" i="4"/>
  <c r="AC24" i="4"/>
  <c r="X24" i="4"/>
  <c r="R24" i="4"/>
  <c r="AE18" i="4"/>
  <c r="AC18" i="4"/>
  <c r="R18" i="4"/>
  <c r="S17" i="4"/>
  <c r="AE12" i="4" l="1"/>
  <c r="S23" i="4" l="1"/>
  <c r="I23" i="4" s="1"/>
  <c r="Y22" i="4"/>
  <c r="S22" i="4"/>
  <c r="I22" i="4" s="1"/>
  <c r="S16" i="4"/>
  <c r="I16" i="4" s="1"/>
  <c r="N12" i="4"/>
  <c r="Y21" i="4"/>
  <c r="M12" i="1"/>
  <c r="L12" i="1"/>
  <c r="K12" i="1"/>
  <c r="J12" i="1"/>
  <c r="AC12" i="4"/>
  <c r="R12" i="4"/>
  <c r="O12" i="1"/>
  <c r="Y24" i="4" l="1"/>
  <c r="I21" i="4"/>
  <c r="N18" i="4"/>
  <c r="S9" i="4"/>
  <c r="I9" i="4" s="1"/>
  <c r="I12" i="4" s="1"/>
  <c r="S11" i="4"/>
  <c r="S20" i="4"/>
  <c r="S15" i="4"/>
  <c r="I15" i="4" s="1"/>
  <c r="S14" i="4"/>
  <c r="S10" i="4"/>
  <c r="S18" i="4" l="1"/>
  <c r="I14" i="4"/>
  <c r="I18" i="4" s="1"/>
  <c r="I20" i="4"/>
  <c r="I24" i="4" s="1"/>
  <c r="S24" i="4"/>
  <c r="S12" i="4"/>
</calcChain>
</file>

<file path=xl/sharedStrings.xml><?xml version="1.0" encoding="utf-8"?>
<sst xmlns="http://schemas.openxmlformats.org/spreadsheetml/2006/main" count="233" uniqueCount="96">
  <si>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</si>
  <si>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</si>
  <si>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</si>
  <si>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</si>
  <si>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</si>
  <si>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</si>
  <si>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</si>
  <si>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</si>
  <si>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</si>
  <si>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</si>
  <si>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</si>
  <si>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</si>
  <si>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</si>
  <si>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</si>
  <si>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</si>
  <si>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</si>
  <si>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</si>
  <si>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</si>
  <si>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</si>
  <si>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</si>
  <si>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</si>
  <si>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</si>
  <si>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</si>
  <si>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</si>
  <si>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</si>
  <si>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</si>
  <si>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</si>
  <si>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</si>
  <si>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</si>
  <si>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</si>
  <si>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</si>
  <si>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</si>
  <si>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</si>
  <si>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</si>
  <si>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</si>
  <si>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</si>
  <si>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</si>
  <si>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</si>
  <si>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</si>
  <si>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</si>
  <si>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</si>
  <si>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</si>
  <si>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</si>
  <si>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</si>
  <si>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</si>
  <si>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</si>
  <si>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** - согласно постановлению Правительства Калужской области от 07.04.2014 № 221 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</si>
  <si>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</si>
  <si>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</si>
  <si>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</si>
  <si>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</si>
  <si>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</si>
  <si>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</si>
  <si>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</si>
  <si>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</si>
  <si>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</si>
  <si>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</si>
  <si>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</si>
  <si>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</si>
  <si>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</si>
  <si>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</si>
  <si>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</si>
  <si>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</si>
  <si>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</si>
  <si>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Малоярославец</t>
  </si>
  <si>
    <t>улица</t>
  </si>
  <si>
    <t>Станционная</t>
  </si>
  <si>
    <t>Щорса</t>
  </si>
  <si>
    <t>А</t>
  </si>
  <si>
    <t>городское поселение</t>
  </si>
  <si>
    <t>Кирова</t>
  </si>
  <si>
    <t>П..Курсантов</t>
  </si>
  <si>
    <t xml:space="preserve">Мирная </t>
  </si>
  <si>
    <t>Строительная</t>
  </si>
  <si>
    <t>Энтузиастов</t>
  </si>
  <si>
    <t>Первый год реализации краткосрочного плана** 2026</t>
  </si>
  <si>
    <t>Второй год реализации краткосрочного плана** 2027</t>
  </si>
  <si>
    <t>Третий год реализации краткосрочного плана** 2028</t>
  </si>
  <si>
    <t>Итого по второму году реализации краткосрочного плана** 2027</t>
  </si>
  <si>
    <t>Итого по третьему году реализации краткосрочного плана** 2028</t>
  </si>
  <si>
    <t>Итого по первому году реализации краткосрочного плана** 2026</t>
  </si>
  <si>
    <t>Чистовича</t>
  </si>
  <si>
    <t>первый год реализации краткосрочного плана** 2026</t>
  </si>
  <si>
    <t>второй год реализации краткосрочного плана** 2027</t>
  </si>
  <si>
    <t>третий год реализации краткосрочного плана** 2028</t>
  </si>
  <si>
    <t>Итого по второму году реализации краткосрочного плана**2027</t>
  </si>
  <si>
    <t>Итого по первому году реализации краткосрочного плана**2026</t>
  </si>
  <si>
    <t>Итого по третьему году реализации краткосрочного плана**2028</t>
  </si>
  <si>
    <t>проезд</t>
  </si>
  <si>
    <t>Станционный</t>
  </si>
  <si>
    <r>
      <t xml:space="preserve">Первый год реализации краткосрочного плана** </t>
    </r>
    <r>
      <rPr>
        <b/>
        <sz val="12"/>
        <rFont val="Times New Roman"/>
        <family val="1"/>
        <charset val="204"/>
      </rPr>
      <t>2026</t>
    </r>
  </si>
  <si>
    <r>
      <t xml:space="preserve">Второй год реализации краткосрочного плана** </t>
    </r>
    <r>
      <rPr>
        <b/>
        <sz val="12"/>
        <rFont val="Times New Roman"/>
        <family val="1"/>
        <charset val="204"/>
      </rPr>
      <t>2027</t>
    </r>
  </si>
  <si>
    <r>
      <t xml:space="preserve">Третий год реализации краткосрочного плана** </t>
    </r>
    <r>
      <rPr>
        <b/>
        <sz val="12"/>
        <rFont val="Times New Roman"/>
        <family val="1"/>
        <charset val="204"/>
      </rPr>
      <t>2028</t>
    </r>
  </si>
  <si>
    <t xml:space="preserve">Приложение №1
к Постановлению Администрации городское поселение "Город Малоярославец"
от 24.03.2025 №286
</t>
  </si>
  <si>
    <t>Приложение №2
к Постановлению Администрации городское поселение "Город Малоярославец"
от 24.03.2025 №286</t>
  </si>
  <si>
    <t xml:space="preserve">Приложение №3
к Постановлению Администрации городское поселение "Город Малоярославец"
от 24.03.2025 №286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</si>
</sst>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р_."/>
    <numFmt numFmtId="166" formatCode="#,##0.00&quot;р.&quot;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2"/>
      <charset val="204"/>
    </font>
    <font>
      <sz val="10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5" fillId="0" borderId="0"/>
  </cellStyleXfs>
  <cellXfs count="148">
    <xf numFmtId="0" fontId="0" fillId="0" borderId="0" xfId="0"/>
    <xf numFmtId="0" fontId="9" fillId="2" borderId="1" xfId="0" applyFont="1" applyFill="1" applyBorder="1" applyAlignment="1">
      <alignment horizontal="center" vertical="center"/>
    </xf>
    <xf numFmtId="0" fontId="0" fillId="2" borderId="0" xfId="0" applyFill="1"/>
    <xf numFmtId="2" fontId="9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2" fillId="2" borderId="1" xfId="0" applyFont="1" applyFill="1" applyBorder="1" applyAlignment="1">
      <alignment horizontal="center" vertical="center"/>
    </xf>
    <xf numFmtId="0" fontId="0" fillId="3" borderId="0" xfId="0" applyFill="1"/>
    <xf numFmtId="0" fontId="12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/>
    </xf>
    <xf numFmtId="0" fontId="0" fillId="2" borderId="0" xfId="0" applyFill="1" applyAlignment="1">
      <alignment horizontal="center" vertical="center"/>
    </xf>
    <xf numFmtId="166" fontId="11" fillId="2" borderId="0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2" fontId="18" fillId="2" borderId="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16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16" fillId="0" borderId="0" xfId="0" applyFont="1"/>
    <xf numFmtId="0" fontId="7" fillId="2" borderId="1" xfId="0" applyFont="1" applyFill="1" applyBorder="1" applyAlignment="1">
      <alignment horizontal="center" vertical="center" wrapText="1"/>
    </xf>
    <xf numFmtId="4" fontId="9" fillId="2" borderId="1" xfId="2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4" fontId="13" fillId="2" borderId="1" xfId="2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/>
    </xf>
    <xf numFmtId="4" fontId="22" fillId="2" borderId="1" xfId="2" applyNumberFormat="1" applyFont="1" applyFill="1" applyBorder="1" applyAlignment="1">
      <alignment horizontal="center" vertical="center" wrapText="1"/>
    </xf>
    <xf numFmtId="4" fontId="19" fillId="2" borderId="1" xfId="9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4" fontId="22" fillId="2" borderId="6" xfId="2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/>
    </xf>
    <xf numFmtId="4" fontId="22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vertical="center" wrapText="1"/>
    </xf>
    <xf numFmtId="0" fontId="27" fillId="2" borderId="0" xfId="0" applyFont="1" applyFill="1" applyAlignment="1">
      <alignment horizontal="left"/>
    </xf>
    <xf numFmtId="0" fontId="27" fillId="2" borderId="0" xfId="0" applyFont="1" applyFill="1"/>
    <xf numFmtId="0" fontId="0" fillId="2" borderId="0" xfId="0" applyFont="1" applyFill="1"/>
    <xf numFmtId="4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4" fillId="0" borderId="0" xfId="0" applyFont="1" applyFill="1"/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8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17" fontId="1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vertical="center"/>
    </xf>
    <xf numFmtId="0" fontId="9" fillId="0" borderId="1" xfId="2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/>
    <xf numFmtId="0" fontId="1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vertical="center"/>
    </xf>
    <xf numFmtId="0" fontId="23" fillId="0" borderId="1" xfId="0" applyFont="1" applyFill="1" applyBorder="1" applyAlignment="1"/>
    <xf numFmtId="0" fontId="26" fillId="0" borderId="1" xfId="0" applyFont="1" applyFill="1" applyBorder="1"/>
    <xf numFmtId="4" fontId="24" fillId="0" borderId="1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29" fillId="2" borderId="0" xfId="0" applyFont="1" applyFill="1"/>
    <xf numFmtId="0" fontId="29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90" wrapText="1"/>
    </xf>
    <xf numFmtId="0" fontId="13" fillId="2" borderId="1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 wrapText="1"/>
    </xf>
    <xf numFmtId="3" fontId="13" fillId="2" borderId="1" xfId="2" applyNumberFormat="1" applyFont="1" applyFill="1" applyBorder="1" applyAlignment="1">
      <alignment horizontal="center" vertical="center" wrapText="1"/>
    </xf>
    <xf numFmtId="4" fontId="30" fillId="2" borderId="1" xfId="2" applyNumberFormat="1" applyFont="1" applyFill="1" applyBorder="1" applyAlignment="1">
      <alignment horizontal="center" vertical="center" wrapText="1"/>
    </xf>
    <xf numFmtId="4" fontId="31" fillId="2" borderId="1" xfId="2" applyNumberFormat="1" applyFont="1" applyFill="1" applyBorder="1" applyAlignment="1">
      <alignment horizontal="center" vertical="center" wrapText="1"/>
    </xf>
    <xf numFmtId="4" fontId="13" fillId="2" borderId="6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4" fontId="30" fillId="2" borderId="1" xfId="0" applyNumberFormat="1" applyFont="1" applyFill="1" applyBorder="1" applyAlignment="1">
      <alignment horizontal="center" vertical="center"/>
    </xf>
    <xf numFmtId="2" fontId="30" fillId="2" borderId="1" xfId="0" applyNumberFormat="1" applyFont="1" applyFill="1" applyBorder="1" applyAlignment="1">
      <alignment horizontal="center" vertical="center"/>
    </xf>
    <xf numFmtId="4" fontId="32" fillId="2" borderId="1" xfId="0" applyNumberFormat="1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 wrapText="1"/>
    </xf>
    <xf numFmtId="3" fontId="13" fillId="0" borderId="1" xfId="2" applyNumberFormat="1" applyFont="1" applyFill="1" applyBorder="1" applyAlignment="1">
      <alignment horizontal="center" vertical="center" wrapText="1"/>
    </xf>
    <xf numFmtId="0" fontId="21" fillId="2" borderId="1" xfId="0" applyFont="1" applyFill="1" applyBorder="1"/>
    <xf numFmtId="165" fontId="30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9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top" wrapText="1"/>
    </xf>
    <xf numFmtId="0" fontId="30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/>
    </xf>
    <xf numFmtId="0" fontId="2" fillId="2" borderId="0" xfId="0" applyFont="1" applyFill="1" applyAlignment="1">
      <alignment horizontal="righ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1">
    <cellStyle name="Excel Built-in Normal 2" xfId="9"/>
    <cellStyle name="Обычный" xfId="0" builtinId="0"/>
    <cellStyle name="Обычный 2" xfId="1"/>
    <cellStyle name="Обычный 2 2" xfId="2"/>
    <cellStyle name="Обычный 2 3" xfId="10"/>
    <cellStyle name="Обычный 2 4" xfId="8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499"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U76"/>
  <sheetViews>
    <sheetView view="pageBreakPreview" topLeftCell="A4" zoomScale="80" zoomScaleNormal="100" zoomScaleSheetLayoutView="80" workbookViewId="0">
      <selection activeCell="X1" sqref="X1"/>
    </sheetView>
  </sheetViews>
  <sheetFormatPr defaultRowHeight="15" x14ac:dyDescent="0.25"/>
  <cols>
    <col min="1" max="1" width="4.7109375" customWidth="1"/>
    <col min="2" max="2" width="13.85546875" customWidth="1"/>
    <col min="3" max="3" width="16.85546875" customWidth="1"/>
    <col min="4" max="4" width="8.28515625" customWidth="1"/>
    <col min="5" max="5" width="17.28515625" customWidth="1"/>
    <col min="6" max="7" width="4.5703125" customWidth="1"/>
    <col min="8" max="8" width="7.5703125" customWidth="1"/>
    <col min="9" max="9" width="7" customWidth="1"/>
    <col min="10" max="10" width="11.28515625" style="7" customWidth="1"/>
    <col min="11" max="11" width="10.140625" customWidth="1"/>
    <col min="12" max="12" width="12.42578125" style="2" customWidth="1"/>
    <col min="13" max="13" width="9" customWidth="1"/>
    <col min="14" max="14" width="17.5703125" style="7" customWidth="1"/>
    <col min="15" max="15" width="10.5703125" bestFit="1" customWidth="1"/>
    <col min="16" max="16" width="9.28515625" customWidth="1"/>
    <col min="17" max="17" width="6.85546875" customWidth="1"/>
    <col min="18" max="18" width="16.28515625" style="7" customWidth="1"/>
    <col min="19" max="19" width="11.28515625" customWidth="1"/>
    <col min="20" max="20" width="11.5703125" customWidth="1"/>
    <col min="21" max="21" width="9.28515625" customWidth="1"/>
  </cols>
  <sheetData>
    <row r="1" spans="1:21" ht="72.75" customHeight="1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119" t="s">
        <v>93</v>
      </c>
      <c r="L1" s="119"/>
      <c r="M1" s="119"/>
      <c r="N1" s="119"/>
      <c r="O1" s="119"/>
      <c r="P1" s="119"/>
      <c r="Q1" s="119"/>
      <c r="R1" s="119"/>
      <c r="S1" s="119"/>
      <c r="T1" s="119"/>
      <c r="U1" s="119"/>
    </row>
    <row r="2" spans="1:21" ht="27.75" customHeight="1" x14ac:dyDescent="0.25">
      <c r="A2" s="120" t="s">
        <v>23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59.25" customHeight="1" x14ac:dyDescent="0.25">
      <c r="A3" s="121" t="s">
        <v>17</v>
      </c>
      <c r="B3" s="112" t="s">
        <v>37</v>
      </c>
      <c r="C3" s="112"/>
      <c r="D3" s="112"/>
      <c r="E3" s="112"/>
      <c r="F3" s="112"/>
      <c r="G3" s="112"/>
      <c r="H3" s="112"/>
      <c r="I3" s="113" t="s">
        <v>59</v>
      </c>
      <c r="J3" s="113" t="s">
        <v>16</v>
      </c>
      <c r="K3" s="116" t="s">
        <v>15</v>
      </c>
      <c r="L3" s="118"/>
      <c r="M3" s="113" t="s">
        <v>14</v>
      </c>
      <c r="N3" s="116" t="s">
        <v>13</v>
      </c>
      <c r="O3" s="117"/>
      <c r="P3" s="117"/>
      <c r="Q3" s="117"/>
      <c r="R3" s="118"/>
      <c r="S3" s="113" t="s">
        <v>12</v>
      </c>
      <c r="T3" s="113" t="s">
        <v>11</v>
      </c>
      <c r="U3" s="113" t="s">
        <v>10</v>
      </c>
    </row>
    <row r="4" spans="1:21" ht="15" customHeight="1" x14ac:dyDescent="0.25">
      <c r="A4" s="122"/>
      <c r="B4" s="113" t="s">
        <v>24</v>
      </c>
      <c r="C4" s="113" t="s">
        <v>36</v>
      </c>
      <c r="D4" s="113" t="s">
        <v>34</v>
      </c>
      <c r="E4" s="113" t="s">
        <v>25</v>
      </c>
      <c r="F4" s="113" t="s">
        <v>26</v>
      </c>
      <c r="G4" s="113" t="s">
        <v>27</v>
      </c>
      <c r="H4" s="113" t="s">
        <v>28</v>
      </c>
      <c r="I4" s="114"/>
      <c r="J4" s="114"/>
      <c r="K4" s="113" t="s">
        <v>8</v>
      </c>
      <c r="L4" s="113" t="s">
        <v>9</v>
      </c>
      <c r="M4" s="114"/>
      <c r="N4" s="113" t="s">
        <v>8</v>
      </c>
      <c r="O4" s="116" t="s">
        <v>7</v>
      </c>
      <c r="P4" s="117"/>
      <c r="Q4" s="117"/>
      <c r="R4" s="118"/>
      <c r="S4" s="114"/>
      <c r="T4" s="114"/>
      <c r="U4" s="114"/>
    </row>
    <row r="5" spans="1:21" ht="210.75" customHeight="1" x14ac:dyDescent="0.25">
      <c r="A5" s="122"/>
      <c r="B5" s="114"/>
      <c r="C5" s="114"/>
      <c r="D5" s="114"/>
      <c r="E5" s="114"/>
      <c r="F5" s="114"/>
      <c r="G5" s="114"/>
      <c r="H5" s="114"/>
      <c r="I5" s="114"/>
      <c r="J5" s="115"/>
      <c r="K5" s="115"/>
      <c r="L5" s="115"/>
      <c r="M5" s="115"/>
      <c r="N5" s="115"/>
      <c r="O5" s="54" t="s">
        <v>43</v>
      </c>
      <c r="P5" s="54" t="s">
        <v>6</v>
      </c>
      <c r="Q5" s="54" t="s">
        <v>5</v>
      </c>
      <c r="R5" s="54" t="s">
        <v>4</v>
      </c>
      <c r="S5" s="115"/>
      <c r="T5" s="115"/>
      <c r="U5" s="114"/>
    </row>
    <row r="6" spans="1:21" ht="15.75" x14ac:dyDescent="0.25">
      <c r="A6" s="123"/>
      <c r="B6" s="115"/>
      <c r="C6" s="115"/>
      <c r="D6" s="115"/>
      <c r="E6" s="115"/>
      <c r="F6" s="115"/>
      <c r="G6" s="115"/>
      <c r="H6" s="115"/>
      <c r="I6" s="115"/>
      <c r="J6" s="55" t="s">
        <v>3</v>
      </c>
      <c r="K6" s="55" t="s">
        <v>3</v>
      </c>
      <c r="L6" s="55" t="s">
        <v>3</v>
      </c>
      <c r="M6" s="55" t="s">
        <v>2</v>
      </c>
      <c r="N6" s="55" t="s">
        <v>58</v>
      </c>
      <c r="O6" s="55" t="s">
        <v>58</v>
      </c>
      <c r="P6" s="55" t="s">
        <v>58</v>
      </c>
      <c r="Q6" s="55" t="s">
        <v>58</v>
      </c>
      <c r="R6" s="55" t="s">
        <v>58</v>
      </c>
      <c r="S6" s="55" t="s">
        <v>1</v>
      </c>
      <c r="T6" s="55" t="s">
        <v>1</v>
      </c>
      <c r="U6" s="115"/>
    </row>
    <row r="7" spans="1:21" ht="15.75" x14ac:dyDescent="0.25">
      <c r="A7" s="56">
        <v>1</v>
      </c>
      <c r="B7" s="56">
        <v>2</v>
      </c>
      <c r="C7" s="56">
        <v>3</v>
      </c>
      <c r="D7" s="56">
        <v>4</v>
      </c>
      <c r="E7" s="56">
        <v>5</v>
      </c>
      <c r="F7" s="56">
        <v>6</v>
      </c>
      <c r="G7" s="56">
        <v>7</v>
      </c>
      <c r="H7" s="56">
        <v>8</v>
      </c>
      <c r="I7" s="56">
        <v>9</v>
      </c>
      <c r="J7" s="56">
        <v>10</v>
      </c>
      <c r="K7" s="56">
        <v>11</v>
      </c>
      <c r="L7" s="56">
        <v>12</v>
      </c>
      <c r="M7" s="56">
        <v>13</v>
      </c>
      <c r="N7" s="56">
        <v>14</v>
      </c>
      <c r="O7" s="56">
        <v>15</v>
      </c>
      <c r="P7" s="56">
        <v>16</v>
      </c>
      <c r="Q7" s="56">
        <v>17</v>
      </c>
      <c r="R7" s="56">
        <v>18</v>
      </c>
      <c r="S7" s="56">
        <v>19</v>
      </c>
      <c r="T7" s="56">
        <v>20</v>
      </c>
      <c r="U7" s="56">
        <v>21</v>
      </c>
    </row>
    <row r="8" spans="1:21" ht="15.75" x14ac:dyDescent="0.25">
      <c r="A8" s="107" t="s">
        <v>75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9"/>
    </row>
    <row r="9" spans="1:21" ht="31.5" x14ac:dyDescent="0.25">
      <c r="A9" s="55">
        <v>1</v>
      </c>
      <c r="B9" s="55" t="s">
        <v>69</v>
      </c>
      <c r="C9" s="55" t="s">
        <v>64</v>
      </c>
      <c r="D9" s="55" t="s">
        <v>65</v>
      </c>
      <c r="E9" s="57" t="s">
        <v>70</v>
      </c>
      <c r="F9" s="44">
        <v>28</v>
      </c>
      <c r="G9" s="39"/>
      <c r="H9" s="39"/>
      <c r="I9" s="56">
        <v>1964</v>
      </c>
      <c r="J9" s="58">
        <v>2534.1</v>
      </c>
      <c r="K9" s="58">
        <v>2534.1</v>
      </c>
      <c r="L9" s="58">
        <v>2534.1</v>
      </c>
      <c r="M9" s="59">
        <v>128</v>
      </c>
      <c r="N9" s="40">
        <v>12293505.387199998</v>
      </c>
      <c r="O9" s="60">
        <v>0</v>
      </c>
      <c r="P9" s="60">
        <v>0</v>
      </c>
      <c r="Q9" s="60">
        <v>0</v>
      </c>
      <c r="R9" s="40">
        <v>12293505.387199998</v>
      </c>
      <c r="S9" s="59">
        <v>14428.56</v>
      </c>
      <c r="T9" s="59">
        <v>14428.56</v>
      </c>
      <c r="U9" s="61">
        <v>46357</v>
      </c>
    </row>
    <row r="10" spans="1:21" s="2" customFormat="1" ht="31.5" x14ac:dyDescent="0.25">
      <c r="A10" s="55">
        <v>2</v>
      </c>
      <c r="B10" s="55" t="s">
        <v>69</v>
      </c>
      <c r="C10" s="55" t="s">
        <v>64</v>
      </c>
      <c r="D10" s="55" t="s">
        <v>65</v>
      </c>
      <c r="E10" s="57" t="s">
        <v>71</v>
      </c>
      <c r="F10" s="44">
        <v>36</v>
      </c>
      <c r="G10" s="39"/>
      <c r="H10" s="39"/>
      <c r="I10" s="56">
        <v>1972</v>
      </c>
      <c r="J10" s="58">
        <v>786.6</v>
      </c>
      <c r="K10" s="58">
        <v>786.6</v>
      </c>
      <c r="L10" s="58">
        <v>786.6</v>
      </c>
      <c r="M10" s="59">
        <v>41</v>
      </c>
      <c r="N10" s="40">
        <v>7749544.0599999996</v>
      </c>
      <c r="O10" s="60">
        <v>0</v>
      </c>
      <c r="P10" s="60">
        <v>0</v>
      </c>
      <c r="Q10" s="60">
        <v>0</v>
      </c>
      <c r="R10" s="40">
        <v>7749544.0599999996</v>
      </c>
      <c r="S10" s="59">
        <v>14428.56</v>
      </c>
      <c r="T10" s="59">
        <v>14428.56</v>
      </c>
      <c r="U10" s="61">
        <v>46357</v>
      </c>
    </row>
    <row r="11" spans="1:21" s="2" customFormat="1" ht="31.5" x14ac:dyDescent="0.25">
      <c r="A11" s="55">
        <v>3</v>
      </c>
      <c r="B11" s="55" t="s">
        <v>69</v>
      </c>
      <c r="C11" s="55" t="s">
        <v>64</v>
      </c>
      <c r="D11" s="55" t="s">
        <v>65</v>
      </c>
      <c r="E11" s="57" t="s">
        <v>81</v>
      </c>
      <c r="F11" s="44">
        <v>9</v>
      </c>
      <c r="G11" s="39"/>
      <c r="H11" s="39"/>
      <c r="I11" s="56">
        <v>1959</v>
      </c>
      <c r="J11" s="62">
        <v>849.2</v>
      </c>
      <c r="K11" s="62">
        <v>849.2</v>
      </c>
      <c r="L11" s="62">
        <v>849.2</v>
      </c>
      <c r="M11" s="59">
        <v>31</v>
      </c>
      <c r="N11" s="40">
        <v>8349206.0700000003</v>
      </c>
      <c r="O11" s="60">
        <v>0</v>
      </c>
      <c r="P11" s="60">
        <v>0</v>
      </c>
      <c r="Q11" s="60">
        <v>0</v>
      </c>
      <c r="R11" s="40">
        <v>8349206.0700000003</v>
      </c>
      <c r="S11" s="59">
        <v>14458.28</v>
      </c>
      <c r="T11" s="59">
        <v>14428.58</v>
      </c>
      <c r="U11" s="61">
        <v>46357</v>
      </c>
    </row>
    <row r="12" spans="1:21" s="27" customFormat="1" ht="15.75" x14ac:dyDescent="0.25">
      <c r="A12" s="104" t="s">
        <v>80</v>
      </c>
      <c r="B12" s="105"/>
      <c r="C12" s="105"/>
      <c r="D12" s="105"/>
      <c r="E12" s="105"/>
      <c r="F12" s="105"/>
      <c r="G12" s="105"/>
      <c r="H12" s="106"/>
      <c r="I12" s="63" t="s">
        <v>0</v>
      </c>
      <c r="J12" s="64">
        <f>SUM(J9:J11)</f>
        <v>4169.8999999999996</v>
      </c>
      <c r="K12" s="63">
        <f>SUM(K9:K11)</f>
        <v>4169.8999999999996</v>
      </c>
      <c r="L12" s="63">
        <f>SUM(L9:L11)</f>
        <v>4169.8999999999996</v>
      </c>
      <c r="M12" s="63">
        <f>SUM(M9:M11)</f>
        <v>200</v>
      </c>
      <c r="N12" s="65">
        <v>28392255.517199997</v>
      </c>
      <c r="O12" s="64">
        <f>SUM(O9)</f>
        <v>0</v>
      </c>
      <c r="P12" s="60">
        <v>0</v>
      </c>
      <c r="Q12" s="60">
        <v>0</v>
      </c>
      <c r="R12" s="65">
        <v>28392255.517199997</v>
      </c>
      <c r="S12" s="63" t="s">
        <v>0</v>
      </c>
      <c r="T12" s="63" t="s">
        <v>0</v>
      </c>
      <c r="U12" s="63" t="s">
        <v>0</v>
      </c>
    </row>
    <row r="13" spans="1:21" ht="26.25" customHeight="1" x14ac:dyDescent="0.25">
      <c r="A13" s="107" t="s">
        <v>76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9"/>
    </row>
    <row r="14" spans="1:21" s="2" customFormat="1" ht="31.5" x14ac:dyDescent="0.25">
      <c r="A14" s="55">
        <v>1</v>
      </c>
      <c r="B14" s="55" t="s">
        <v>69</v>
      </c>
      <c r="C14" s="55" t="s">
        <v>64</v>
      </c>
      <c r="D14" s="55" t="s">
        <v>65</v>
      </c>
      <c r="E14" s="66" t="s">
        <v>66</v>
      </c>
      <c r="F14" s="44">
        <v>10</v>
      </c>
      <c r="G14" s="39"/>
      <c r="H14" s="39"/>
      <c r="I14" s="56">
        <v>1936</v>
      </c>
      <c r="J14" s="67">
        <v>474.1</v>
      </c>
      <c r="K14" s="67">
        <v>474.1</v>
      </c>
      <c r="L14" s="68">
        <v>474.1</v>
      </c>
      <c r="M14" s="69">
        <v>26</v>
      </c>
      <c r="N14" s="40">
        <v>4756097.3551999992</v>
      </c>
      <c r="O14" s="60">
        <v>0</v>
      </c>
      <c r="P14" s="60">
        <v>0</v>
      </c>
      <c r="Q14" s="60">
        <v>0</v>
      </c>
      <c r="R14" s="40">
        <v>4756097.3551999992</v>
      </c>
      <c r="S14" s="59">
        <v>14428.56</v>
      </c>
      <c r="T14" s="59">
        <v>14428.56</v>
      </c>
      <c r="U14" s="61">
        <v>46722</v>
      </c>
    </row>
    <row r="15" spans="1:21" s="2" customFormat="1" ht="31.5" customHeight="1" x14ac:dyDescent="0.25">
      <c r="A15" s="55">
        <v>2</v>
      </c>
      <c r="B15" s="55" t="s">
        <v>69</v>
      </c>
      <c r="C15" s="55" t="s">
        <v>64</v>
      </c>
      <c r="D15" s="55" t="s">
        <v>65</v>
      </c>
      <c r="E15" s="66" t="s">
        <v>72</v>
      </c>
      <c r="F15" s="44">
        <v>1</v>
      </c>
      <c r="G15" s="39"/>
      <c r="H15" s="39" t="s">
        <v>68</v>
      </c>
      <c r="I15" s="56">
        <v>1978</v>
      </c>
      <c r="J15" s="67">
        <v>4025.2</v>
      </c>
      <c r="K15" s="67">
        <v>4025.2</v>
      </c>
      <c r="L15" s="67">
        <v>3494.1</v>
      </c>
      <c r="M15" s="69">
        <v>183</v>
      </c>
      <c r="N15" s="40">
        <v>15637847.947999999</v>
      </c>
      <c r="O15" s="60">
        <v>0</v>
      </c>
      <c r="P15" s="60">
        <v>0</v>
      </c>
      <c r="Q15" s="60">
        <v>0</v>
      </c>
      <c r="R15" s="40">
        <v>15637847.947999999</v>
      </c>
      <c r="S15" s="59">
        <v>14428.56</v>
      </c>
      <c r="T15" s="59">
        <v>14428.56</v>
      </c>
      <c r="U15" s="61">
        <v>46722</v>
      </c>
    </row>
    <row r="16" spans="1:21" s="2" customFormat="1" ht="31.5" customHeight="1" x14ac:dyDescent="0.25">
      <c r="A16" s="55">
        <v>3</v>
      </c>
      <c r="B16" s="55" t="s">
        <v>69</v>
      </c>
      <c r="C16" s="55" t="s">
        <v>64</v>
      </c>
      <c r="D16" s="55" t="s">
        <v>65</v>
      </c>
      <c r="E16" s="70" t="s">
        <v>73</v>
      </c>
      <c r="F16" s="44">
        <v>1</v>
      </c>
      <c r="G16" s="39"/>
      <c r="H16" s="39"/>
      <c r="I16" s="71">
        <v>1950</v>
      </c>
      <c r="J16" s="72">
        <v>414.1</v>
      </c>
      <c r="K16" s="72">
        <v>414.1</v>
      </c>
      <c r="L16" s="72">
        <v>258.10000000000002</v>
      </c>
      <c r="M16" s="69">
        <v>25</v>
      </c>
      <c r="N16" s="40">
        <v>4181341.4352000002</v>
      </c>
      <c r="O16" s="60">
        <v>0</v>
      </c>
      <c r="P16" s="60">
        <v>0</v>
      </c>
      <c r="Q16" s="60">
        <v>0</v>
      </c>
      <c r="R16" s="40">
        <v>4181341.4352000002</v>
      </c>
      <c r="S16" s="59">
        <v>14428.56</v>
      </c>
      <c r="T16" s="59">
        <v>14428.56</v>
      </c>
      <c r="U16" s="61">
        <v>46722</v>
      </c>
    </row>
    <row r="17" spans="1:21" s="2" customFormat="1" ht="31.5" customHeight="1" x14ac:dyDescent="0.25">
      <c r="A17" s="55">
        <v>4</v>
      </c>
      <c r="B17" s="55" t="s">
        <v>69</v>
      </c>
      <c r="C17" s="55" t="s">
        <v>64</v>
      </c>
      <c r="D17" s="55" t="s">
        <v>65</v>
      </c>
      <c r="E17" s="66" t="s">
        <v>74</v>
      </c>
      <c r="F17" s="44">
        <v>4</v>
      </c>
      <c r="G17" s="39"/>
      <c r="H17" s="39"/>
      <c r="I17" s="71">
        <v>1954</v>
      </c>
      <c r="J17" s="72">
        <v>451.5</v>
      </c>
      <c r="K17" s="72">
        <v>451.5</v>
      </c>
      <c r="L17" s="72">
        <v>451.5</v>
      </c>
      <c r="M17" s="73">
        <v>27</v>
      </c>
      <c r="N17" s="40">
        <v>4528995.08</v>
      </c>
      <c r="O17" s="60">
        <v>0</v>
      </c>
      <c r="P17" s="60">
        <v>0</v>
      </c>
      <c r="Q17" s="60">
        <v>0</v>
      </c>
      <c r="R17" s="40">
        <v>4528995.08</v>
      </c>
      <c r="S17" s="59">
        <v>14428.56</v>
      </c>
      <c r="T17" s="59">
        <v>14428.56</v>
      </c>
      <c r="U17" s="61">
        <v>46722</v>
      </c>
    </row>
    <row r="18" spans="1:21" s="25" customFormat="1" ht="15.75" x14ac:dyDescent="0.25">
      <c r="A18" s="104" t="s">
        <v>78</v>
      </c>
      <c r="B18" s="105"/>
      <c r="C18" s="105"/>
      <c r="D18" s="105"/>
      <c r="E18" s="105"/>
      <c r="F18" s="105"/>
      <c r="G18" s="105"/>
      <c r="H18" s="106"/>
      <c r="I18" s="63" t="s">
        <v>0</v>
      </c>
      <c r="J18" s="74">
        <f>SUM(J14:J17)</f>
        <v>5364.9000000000005</v>
      </c>
      <c r="K18" s="74">
        <f>SUM(K14:K17)</f>
        <v>5364.9000000000005</v>
      </c>
      <c r="L18" s="63">
        <f>SUM(L14:L17)</f>
        <v>4677.8</v>
      </c>
      <c r="M18" s="75">
        <f>SUM(M14:M17)</f>
        <v>261</v>
      </c>
      <c r="N18" s="65">
        <v>29104281.818399996</v>
      </c>
      <c r="O18" s="63"/>
      <c r="P18" s="63"/>
      <c r="Q18" s="63"/>
      <c r="R18" s="65">
        <v>29104281.818399996</v>
      </c>
      <c r="S18" s="63" t="s">
        <v>0</v>
      </c>
      <c r="T18" s="63" t="s">
        <v>0</v>
      </c>
      <c r="U18" s="63" t="s">
        <v>0</v>
      </c>
    </row>
    <row r="19" spans="1:21" s="2" customFormat="1" ht="15.75" x14ac:dyDescent="0.25">
      <c r="A19" s="107" t="s">
        <v>77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9"/>
    </row>
    <row r="20" spans="1:21" ht="31.5" x14ac:dyDescent="0.25">
      <c r="A20" s="55">
        <v>1</v>
      </c>
      <c r="B20" s="55" t="s">
        <v>69</v>
      </c>
      <c r="C20" s="55" t="s">
        <v>64</v>
      </c>
      <c r="D20" s="55" t="s">
        <v>65</v>
      </c>
      <c r="E20" s="66" t="s">
        <v>67</v>
      </c>
      <c r="F20" s="44">
        <v>1</v>
      </c>
      <c r="G20" s="39"/>
      <c r="H20" s="39"/>
      <c r="I20" s="71">
        <v>1974</v>
      </c>
      <c r="J20" s="76">
        <v>726.9</v>
      </c>
      <c r="K20" s="77">
        <v>726.9</v>
      </c>
      <c r="L20" s="77">
        <v>726.9</v>
      </c>
      <c r="M20" s="69">
        <v>32</v>
      </c>
      <c r="N20" s="40">
        <v>7173823.3524000002</v>
      </c>
      <c r="O20" s="60">
        <v>0</v>
      </c>
      <c r="P20" s="60">
        <v>0</v>
      </c>
      <c r="Q20" s="60">
        <v>0</v>
      </c>
      <c r="R20" s="40">
        <v>7173823.3524000002</v>
      </c>
      <c r="S20" s="59">
        <v>14428.56</v>
      </c>
      <c r="T20" s="59">
        <v>14428.56</v>
      </c>
      <c r="U20" s="61">
        <v>47088</v>
      </c>
    </row>
    <row r="21" spans="1:21" ht="31.5" x14ac:dyDescent="0.25">
      <c r="A21" s="55">
        <v>2</v>
      </c>
      <c r="B21" s="55" t="s">
        <v>69</v>
      </c>
      <c r="C21" s="55" t="s">
        <v>64</v>
      </c>
      <c r="D21" s="37" t="s">
        <v>88</v>
      </c>
      <c r="E21" s="37" t="s">
        <v>89</v>
      </c>
      <c r="F21" s="38">
        <v>17</v>
      </c>
      <c r="G21" s="39"/>
      <c r="H21" s="39"/>
      <c r="I21" s="38">
        <v>1954</v>
      </c>
      <c r="J21" s="78">
        <v>864.8</v>
      </c>
      <c r="K21" s="78">
        <v>864.8</v>
      </c>
      <c r="L21" s="78">
        <v>864.8</v>
      </c>
      <c r="M21" s="78">
        <v>46</v>
      </c>
      <c r="N21" s="40">
        <v>6265024.7105999989</v>
      </c>
      <c r="O21" s="60">
        <v>0</v>
      </c>
      <c r="P21" s="60">
        <v>0</v>
      </c>
      <c r="Q21" s="60">
        <v>0</v>
      </c>
      <c r="R21" s="40">
        <v>6265024.7105999989</v>
      </c>
      <c r="S21" s="59">
        <v>8729.1299999999992</v>
      </c>
      <c r="T21" s="59">
        <v>8729.1299999999992</v>
      </c>
      <c r="U21" s="61">
        <v>47088</v>
      </c>
    </row>
    <row r="22" spans="1:21" ht="31.5" x14ac:dyDescent="0.25">
      <c r="A22" s="55">
        <v>3</v>
      </c>
      <c r="B22" s="55" t="s">
        <v>69</v>
      </c>
      <c r="C22" s="55" t="s">
        <v>64</v>
      </c>
      <c r="D22" s="55" t="s">
        <v>65</v>
      </c>
      <c r="E22" s="66" t="s">
        <v>66</v>
      </c>
      <c r="F22" s="44">
        <v>9</v>
      </c>
      <c r="G22" s="39"/>
      <c r="H22" s="39"/>
      <c r="I22" s="56">
        <v>1939</v>
      </c>
      <c r="J22" s="67">
        <v>360.18</v>
      </c>
      <c r="K22" s="67">
        <v>360.18</v>
      </c>
      <c r="L22" s="67">
        <v>311.77999999999997</v>
      </c>
      <c r="M22" s="69">
        <v>12</v>
      </c>
      <c r="N22" s="40">
        <v>7035676.8973999992</v>
      </c>
      <c r="O22" s="60">
        <v>0</v>
      </c>
      <c r="P22" s="60">
        <v>0</v>
      </c>
      <c r="Q22" s="60">
        <v>0</v>
      </c>
      <c r="R22" s="40">
        <v>7035676.8973999992</v>
      </c>
      <c r="S22" s="59">
        <v>14428.56</v>
      </c>
      <c r="T22" s="59">
        <v>14428.56</v>
      </c>
      <c r="U22" s="61">
        <v>47088</v>
      </c>
    </row>
    <row r="23" spans="1:21" ht="31.5" x14ac:dyDescent="0.25">
      <c r="A23" s="55">
        <v>4</v>
      </c>
      <c r="B23" s="55" t="s">
        <v>69</v>
      </c>
      <c r="C23" s="55" t="s">
        <v>64</v>
      </c>
      <c r="D23" s="55" t="s">
        <v>65</v>
      </c>
      <c r="E23" s="70" t="s">
        <v>72</v>
      </c>
      <c r="F23" s="44">
        <v>2</v>
      </c>
      <c r="G23" s="39"/>
      <c r="H23" s="39"/>
      <c r="I23" s="71">
        <v>1975</v>
      </c>
      <c r="J23" s="79">
        <v>1117.3</v>
      </c>
      <c r="K23" s="79">
        <v>1117.3</v>
      </c>
      <c r="L23" s="79">
        <v>1117.3</v>
      </c>
      <c r="M23" s="69">
        <v>43</v>
      </c>
      <c r="N23" s="40">
        <v>7352372.9903999995</v>
      </c>
      <c r="O23" s="60">
        <v>0</v>
      </c>
      <c r="P23" s="60">
        <v>0</v>
      </c>
      <c r="Q23" s="60">
        <v>0</v>
      </c>
      <c r="R23" s="40">
        <v>7352372.9903999995</v>
      </c>
      <c r="S23" s="59">
        <v>14428.56</v>
      </c>
      <c r="T23" s="59">
        <v>14428.56</v>
      </c>
      <c r="U23" s="61">
        <v>47088</v>
      </c>
    </row>
    <row r="24" spans="1:21" s="25" customFormat="1" ht="15.75" customHeight="1" x14ac:dyDescent="0.25">
      <c r="A24" s="104" t="s">
        <v>79</v>
      </c>
      <c r="B24" s="105"/>
      <c r="C24" s="105"/>
      <c r="D24" s="105"/>
      <c r="E24" s="105"/>
      <c r="F24" s="105"/>
      <c r="G24" s="105"/>
      <c r="H24" s="106"/>
      <c r="I24" s="63" t="s">
        <v>0</v>
      </c>
      <c r="J24" s="64">
        <f>SUM(J20:J23)</f>
        <v>3069.18</v>
      </c>
      <c r="K24" s="80">
        <f>SUM(K20:K23)</f>
        <v>3069.18</v>
      </c>
      <c r="L24" s="63">
        <f>SUM(L20:L23)</f>
        <v>3020.7799999999997</v>
      </c>
      <c r="M24" s="75">
        <f>SUM(M20:M23)</f>
        <v>133</v>
      </c>
      <c r="N24" s="81">
        <v>27826897.950800002</v>
      </c>
      <c r="O24" s="63"/>
      <c r="P24" s="63"/>
      <c r="Q24" s="63"/>
      <c r="R24" s="81">
        <v>27826897.950800002</v>
      </c>
      <c r="S24" s="63" t="s">
        <v>0</v>
      </c>
      <c r="T24" s="63" t="s">
        <v>0</v>
      </c>
      <c r="U24" s="63" t="s">
        <v>0</v>
      </c>
    </row>
    <row r="25" spans="1:21" s="2" customFormat="1" ht="15.75" x14ac:dyDescent="0.25">
      <c r="A25" s="111" t="s">
        <v>38</v>
      </c>
      <c r="B25" s="111"/>
      <c r="C25" s="111"/>
      <c r="D25" s="111"/>
      <c r="E25" s="111"/>
      <c r="F25" s="111"/>
      <c r="G25" s="111"/>
      <c r="H25" s="111"/>
      <c r="I25" s="111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</row>
    <row r="26" spans="1:21" ht="15.75" customHeight="1" x14ac:dyDescent="0.25">
      <c r="A26" s="110" t="s">
        <v>46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</row>
    <row r="63" ht="30" customHeight="1" x14ac:dyDescent="0.25"/>
    <row r="64" ht="30.75" customHeight="1" x14ac:dyDescent="0.25"/>
    <row r="74" ht="35.25" customHeight="1" x14ac:dyDescent="0.25"/>
    <row r="76" ht="47.25" customHeight="1" x14ac:dyDescent="0.25"/>
  </sheetData>
  <mergeCells count="31"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  <mergeCell ref="A8:U8"/>
    <mergeCell ref="A12:H12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A24:H24"/>
    <mergeCell ref="A18:H18"/>
    <mergeCell ref="A13:U13"/>
    <mergeCell ref="A19:U19"/>
    <mergeCell ref="A26:U26"/>
    <mergeCell ref="A25:I25"/>
  </mergeCells>
  <conditionalFormatting sqref="E20:F23 E17:F17">
    <cfRule type="expression" dxfId="498" priority="492">
      <formula>#REF!&gt;0</formula>
    </cfRule>
  </conditionalFormatting>
  <conditionalFormatting sqref="N9:N11 N14:N17 N20:N23 R9:R11 R20:R23 R14:R17">
    <cfRule type="expression" dxfId="497" priority="430">
      <formula>CB9=5</formula>
    </cfRule>
    <cfRule type="expression" dxfId="496" priority="431">
      <formula>CB9=4</formula>
    </cfRule>
    <cfRule type="expression" dxfId="495" priority="432">
      <formula>CB9=3</formula>
    </cfRule>
    <cfRule type="expression" dxfId="494" priority="433">
      <formula>CB9=2</formula>
    </cfRule>
    <cfRule type="expression" dxfId="493" priority="434">
      <formula>CB9=1</formula>
    </cfRule>
  </conditionalFormatting>
  <conditionalFormatting sqref="E20:F20">
    <cfRule type="expression" dxfId="492" priority="422">
      <formula>AH14&gt;0</formula>
    </cfRule>
  </conditionalFormatting>
  <conditionalFormatting sqref="E20:F20 E23:F23">
    <cfRule type="expression" dxfId="491" priority="512">
      <formula>AH15&gt;0</formula>
    </cfRule>
  </conditionalFormatting>
  <conditionalFormatting sqref="E23:F23">
    <cfRule type="expression" dxfId="490" priority="556">
      <formula>AH21&gt;0</formula>
    </cfRule>
  </conditionalFormatting>
  <conditionalFormatting sqref="N11">
    <cfRule type="expression" dxfId="489" priority="370">
      <formula>CB11=5</formula>
    </cfRule>
    <cfRule type="expression" dxfId="488" priority="371">
      <formula>CB11=4</formula>
    </cfRule>
    <cfRule type="expression" dxfId="487" priority="372">
      <formula>CB11=3</formula>
    </cfRule>
    <cfRule type="expression" dxfId="486" priority="373">
      <formula>CB11=2</formula>
    </cfRule>
    <cfRule type="expression" dxfId="485" priority="374">
      <formula>CB11=1</formula>
    </cfRule>
  </conditionalFormatting>
  <conditionalFormatting sqref="R11">
    <cfRule type="expression" dxfId="484" priority="365">
      <formula>CF11=5</formula>
    </cfRule>
    <cfRule type="expression" dxfId="483" priority="366">
      <formula>CF11=4</formula>
    </cfRule>
    <cfRule type="expression" dxfId="482" priority="367">
      <formula>CF11=3</formula>
    </cfRule>
    <cfRule type="expression" dxfId="481" priority="368">
      <formula>CF11=2</formula>
    </cfRule>
    <cfRule type="expression" dxfId="480" priority="369">
      <formula>CF11=1</formula>
    </cfRule>
  </conditionalFormatting>
  <conditionalFormatting sqref="N9:N10">
    <cfRule type="expression" dxfId="479" priority="360">
      <formula>CB9=5</formula>
    </cfRule>
    <cfRule type="expression" dxfId="478" priority="361">
      <formula>CB9=4</formula>
    </cfRule>
    <cfRule type="expression" dxfId="477" priority="362">
      <formula>CB9=3</formula>
    </cfRule>
    <cfRule type="expression" dxfId="476" priority="363">
      <formula>CB9=2</formula>
    </cfRule>
    <cfRule type="expression" dxfId="475" priority="364">
      <formula>CB9=1</formula>
    </cfRule>
  </conditionalFormatting>
  <conditionalFormatting sqref="R9:R10">
    <cfRule type="expression" dxfId="474" priority="355">
      <formula>CF9=5</formula>
    </cfRule>
    <cfRule type="expression" dxfId="473" priority="356">
      <formula>CF9=4</formula>
    </cfRule>
    <cfRule type="expression" dxfId="472" priority="357">
      <formula>CF9=3</formula>
    </cfRule>
    <cfRule type="expression" dxfId="471" priority="358">
      <formula>CF9=2</formula>
    </cfRule>
    <cfRule type="expression" dxfId="470" priority="359">
      <formula>CF9=1</formula>
    </cfRule>
  </conditionalFormatting>
  <conditionalFormatting sqref="N12">
    <cfRule type="expression" dxfId="469" priority="350">
      <formula>CB12=5</formula>
    </cfRule>
    <cfRule type="expression" dxfId="468" priority="351">
      <formula>CB12=4</formula>
    </cfRule>
    <cfRule type="expression" dxfId="467" priority="352">
      <formula>CB12=3</formula>
    </cfRule>
    <cfRule type="expression" dxfId="466" priority="353">
      <formula>CB12=2</formula>
    </cfRule>
    <cfRule type="expression" dxfId="465" priority="354">
      <formula>CB12=1</formula>
    </cfRule>
  </conditionalFormatting>
  <conditionalFormatting sqref="N12">
    <cfRule type="expression" dxfId="464" priority="345">
      <formula>CB12=5</formula>
    </cfRule>
    <cfRule type="expression" dxfId="463" priority="346">
      <formula>CB12=4</formula>
    </cfRule>
    <cfRule type="expression" dxfId="462" priority="347">
      <formula>CB12=3</formula>
    </cfRule>
    <cfRule type="expression" dxfId="461" priority="348">
      <formula>CB12=2</formula>
    </cfRule>
    <cfRule type="expression" dxfId="460" priority="349">
      <formula>CB12=1</formula>
    </cfRule>
  </conditionalFormatting>
  <conditionalFormatting sqref="N9:N11">
    <cfRule type="expression" dxfId="459" priority="330">
      <formula>CB9=5</formula>
    </cfRule>
    <cfRule type="expression" dxfId="458" priority="331">
      <formula>CB9=4</formula>
    </cfRule>
    <cfRule type="expression" dxfId="457" priority="332">
      <formula>CB9=3</formula>
    </cfRule>
    <cfRule type="expression" dxfId="456" priority="333">
      <formula>CB9=2</formula>
    </cfRule>
    <cfRule type="expression" dxfId="455" priority="334">
      <formula>CB9=1</formula>
    </cfRule>
  </conditionalFormatting>
  <conditionalFormatting sqref="N12">
    <cfRule type="expression" dxfId="454" priority="325">
      <formula>CB12=5</formula>
    </cfRule>
    <cfRule type="expression" dxfId="453" priority="326">
      <formula>CB12=4</formula>
    </cfRule>
    <cfRule type="expression" dxfId="452" priority="327">
      <formula>CB12=3</formula>
    </cfRule>
    <cfRule type="expression" dxfId="451" priority="328">
      <formula>CB12=2</formula>
    </cfRule>
    <cfRule type="expression" dxfId="450" priority="329">
      <formula>CB12=1</formula>
    </cfRule>
  </conditionalFormatting>
  <conditionalFormatting sqref="R9:R11">
    <cfRule type="expression" dxfId="449" priority="320">
      <formula>CF9=5</formula>
    </cfRule>
    <cfRule type="expression" dxfId="448" priority="321">
      <formula>CF9=4</formula>
    </cfRule>
    <cfRule type="expression" dxfId="447" priority="322">
      <formula>CF9=3</formula>
    </cfRule>
    <cfRule type="expression" dxfId="446" priority="323">
      <formula>CF9=2</formula>
    </cfRule>
    <cfRule type="expression" dxfId="445" priority="324">
      <formula>CF9=1</formula>
    </cfRule>
  </conditionalFormatting>
  <conditionalFormatting sqref="R12">
    <cfRule type="expression" dxfId="444" priority="315">
      <formula>CF12=5</formula>
    </cfRule>
    <cfRule type="expression" dxfId="443" priority="316">
      <formula>CF12=4</formula>
    </cfRule>
    <cfRule type="expression" dxfId="442" priority="317">
      <formula>CF12=3</formula>
    </cfRule>
    <cfRule type="expression" dxfId="441" priority="318">
      <formula>CF12=2</formula>
    </cfRule>
    <cfRule type="expression" dxfId="440" priority="319">
      <formula>CF12=1</formula>
    </cfRule>
  </conditionalFormatting>
  <conditionalFormatting sqref="N18">
    <cfRule type="expression" dxfId="439" priority="305">
      <formula>CB18=5</formula>
    </cfRule>
    <cfRule type="expression" dxfId="438" priority="306">
      <formula>CB18=4</formula>
    </cfRule>
    <cfRule type="expression" dxfId="437" priority="307">
      <formula>CB18=3</formula>
    </cfRule>
    <cfRule type="expression" dxfId="436" priority="308">
      <formula>CB18=2</formula>
    </cfRule>
    <cfRule type="expression" dxfId="435" priority="309">
      <formula>CB18=1</formula>
    </cfRule>
  </conditionalFormatting>
  <conditionalFormatting sqref="R18">
    <cfRule type="expression" dxfId="434" priority="295">
      <formula>CF18=5</formula>
    </cfRule>
    <cfRule type="expression" dxfId="433" priority="296">
      <formula>CF18=4</formula>
    </cfRule>
    <cfRule type="expression" dxfId="432" priority="297">
      <formula>CF18=3</formula>
    </cfRule>
    <cfRule type="expression" dxfId="431" priority="298">
      <formula>CF18=2</formula>
    </cfRule>
    <cfRule type="expression" dxfId="430" priority="299">
      <formula>CF18=1</formula>
    </cfRule>
  </conditionalFormatting>
  <conditionalFormatting sqref="E21:F23">
    <cfRule type="expression" dxfId="429" priority="565">
      <formula>AH28&gt;0</formula>
    </cfRule>
  </conditionalFormatting>
  <conditionalFormatting sqref="E23:F23">
    <cfRule type="expression" dxfId="428" priority="284">
      <formula>AH16&gt;0</formula>
    </cfRule>
  </conditionalFormatting>
  <conditionalFormatting sqref="E21:F23">
    <cfRule type="expression" dxfId="427" priority="283">
      <formula>AH27&gt;0</formula>
    </cfRule>
  </conditionalFormatting>
  <conditionalFormatting sqref="E21:F23">
    <cfRule type="expression" dxfId="426" priority="282">
      <formula>AH19&gt;0</formula>
    </cfRule>
  </conditionalFormatting>
  <conditionalFormatting sqref="F22:F23">
    <cfRule type="expression" dxfId="425" priority="281">
      <formula>AI26&gt;0</formula>
    </cfRule>
  </conditionalFormatting>
  <conditionalFormatting sqref="N22:N23">
    <cfRule type="expression" dxfId="424" priority="276">
      <formula>CB22=5</formula>
    </cfRule>
    <cfRule type="expression" dxfId="423" priority="277">
      <formula>CB22=4</formula>
    </cfRule>
    <cfRule type="expression" dxfId="422" priority="278">
      <formula>CB22=3</formula>
    </cfRule>
    <cfRule type="expression" dxfId="421" priority="279">
      <formula>CB22=2</formula>
    </cfRule>
    <cfRule type="expression" dxfId="420" priority="280">
      <formula>CB22=1</formula>
    </cfRule>
  </conditionalFormatting>
  <conditionalFormatting sqref="R22:R23">
    <cfRule type="expression" dxfId="419" priority="271">
      <formula>CF22=5</formula>
    </cfRule>
    <cfRule type="expression" dxfId="418" priority="272">
      <formula>CF22=4</formula>
    </cfRule>
    <cfRule type="expression" dxfId="417" priority="273">
      <formula>CF22=3</formula>
    </cfRule>
    <cfRule type="expression" dxfId="416" priority="274">
      <formula>CF22=2</formula>
    </cfRule>
    <cfRule type="expression" dxfId="415" priority="275">
      <formula>CF22=1</formula>
    </cfRule>
  </conditionalFormatting>
  <conditionalFormatting sqref="N22:N23">
    <cfRule type="expression" dxfId="414" priority="266">
      <formula>CB22=5</formula>
    </cfRule>
    <cfRule type="expression" dxfId="413" priority="267">
      <formula>CB22=4</formula>
    </cfRule>
    <cfRule type="expression" dxfId="412" priority="268">
      <formula>CB22=3</formula>
    </cfRule>
    <cfRule type="expression" dxfId="411" priority="269">
      <formula>CB22=2</formula>
    </cfRule>
    <cfRule type="expression" dxfId="410" priority="270">
      <formula>CB22=1</formula>
    </cfRule>
  </conditionalFormatting>
  <conditionalFormatting sqref="R22:R23">
    <cfRule type="expression" dxfId="409" priority="261">
      <formula>CF22=5</formula>
    </cfRule>
    <cfRule type="expression" dxfId="408" priority="262">
      <formula>CF22=4</formula>
    </cfRule>
    <cfRule type="expression" dxfId="407" priority="263">
      <formula>CF22=3</formula>
    </cfRule>
    <cfRule type="expression" dxfId="406" priority="264">
      <formula>CF22=2</formula>
    </cfRule>
    <cfRule type="expression" dxfId="405" priority="265">
      <formula>CF22=1</formula>
    </cfRule>
  </conditionalFormatting>
  <conditionalFormatting sqref="N23">
    <cfRule type="expression" dxfId="404" priority="235">
      <formula>CB23=5</formula>
    </cfRule>
    <cfRule type="expression" dxfId="403" priority="236">
      <formula>CB23=4</formula>
    </cfRule>
    <cfRule type="expression" dxfId="402" priority="237">
      <formula>CB23=3</formula>
    </cfRule>
    <cfRule type="expression" dxfId="401" priority="238">
      <formula>CB23=2</formula>
    </cfRule>
    <cfRule type="expression" dxfId="400" priority="239">
      <formula>CB23=1</formula>
    </cfRule>
  </conditionalFormatting>
  <conditionalFormatting sqref="R23">
    <cfRule type="expression" dxfId="399" priority="230">
      <formula>CF23=5</formula>
    </cfRule>
    <cfRule type="expression" dxfId="398" priority="231">
      <formula>CF23=4</formula>
    </cfRule>
    <cfRule type="expression" dxfId="397" priority="232">
      <formula>CF23=3</formula>
    </cfRule>
    <cfRule type="expression" dxfId="396" priority="233">
      <formula>CF23=2</formula>
    </cfRule>
    <cfRule type="expression" dxfId="395" priority="234">
      <formula>CF23=1</formula>
    </cfRule>
  </conditionalFormatting>
  <conditionalFormatting sqref="N23">
    <cfRule type="expression" dxfId="394" priority="225">
      <formula>CB23=5</formula>
    </cfRule>
    <cfRule type="expression" dxfId="393" priority="226">
      <formula>CB23=4</formula>
    </cfRule>
    <cfRule type="expression" dxfId="392" priority="227">
      <formula>CB23=3</formula>
    </cfRule>
    <cfRule type="expression" dxfId="391" priority="228">
      <formula>CB23=2</formula>
    </cfRule>
    <cfRule type="expression" dxfId="390" priority="229">
      <formula>CB23=1</formula>
    </cfRule>
  </conditionalFormatting>
  <conditionalFormatting sqref="R23">
    <cfRule type="expression" dxfId="389" priority="220">
      <formula>CF23=5</formula>
    </cfRule>
    <cfRule type="expression" dxfId="388" priority="221">
      <formula>CF23=4</formula>
    </cfRule>
    <cfRule type="expression" dxfId="387" priority="222">
      <formula>CF23=3</formula>
    </cfRule>
    <cfRule type="expression" dxfId="386" priority="223">
      <formula>CF23=2</formula>
    </cfRule>
    <cfRule type="expression" dxfId="385" priority="224">
      <formula>CF23=1</formula>
    </cfRule>
  </conditionalFormatting>
  <conditionalFormatting sqref="E21:F21">
    <cfRule type="expression" dxfId="384" priority="588">
      <formula>#REF!&gt;0</formula>
    </cfRule>
  </conditionalFormatting>
  <conditionalFormatting sqref="E22:F22">
    <cfRule type="expression" dxfId="383" priority="591">
      <formula>#REF!&gt;0</formula>
    </cfRule>
  </conditionalFormatting>
  <conditionalFormatting sqref="E21:F22">
    <cfRule type="expression" dxfId="382" priority="592">
      <formula>AH15&gt;0</formula>
    </cfRule>
  </conditionalFormatting>
  <conditionalFormatting sqref="E17:F17">
    <cfRule type="expression" dxfId="381" priority="218">
      <formula>AH11&gt;0</formula>
    </cfRule>
  </conditionalFormatting>
  <conditionalFormatting sqref="E17:F17">
    <cfRule type="expression" dxfId="380" priority="217">
      <formula>AH15&gt;0</formula>
    </cfRule>
  </conditionalFormatting>
  <conditionalFormatting sqref="E17:F17">
    <cfRule type="expression" dxfId="379" priority="216">
      <formula>AH23&gt;0</formula>
    </cfRule>
  </conditionalFormatting>
  <conditionalFormatting sqref="E21:F21">
    <cfRule type="expression" dxfId="378" priority="616">
      <formula>AH20&gt;0</formula>
    </cfRule>
  </conditionalFormatting>
  <conditionalFormatting sqref="E22:F22">
    <cfRule type="expression" dxfId="377" priority="618">
      <formula>#REF!&gt;0</formula>
    </cfRule>
  </conditionalFormatting>
  <conditionalFormatting sqref="E20:F20">
    <cfRule type="expression" dxfId="376" priority="620">
      <formula>AH25&gt;0</formula>
    </cfRule>
  </conditionalFormatting>
  <conditionalFormatting sqref="N14:N17">
    <cfRule type="expression" dxfId="375" priority="211">
      <formula>CB14=5</formula>
    </cfRule>
    <cfRule type="expression" dxfId="374" priority="212">
      <formula>CB14=4</formula>
    </cfRule>
    <cfRule type="expression" dxfId="373" priority="213">
      <formula>CB14=3</formula>
    </cfRule>
    <cfRule type="expression" dxfId="372" priority="214">
      <formula>CB14=2</formula>
    </cfRule>
    <cfRule type="expression" dxfId="371" priority="215">
      <formula>CB14=1</formula>
    </cfRule>
  </conditionalFormatting>
  <conditionalFormatting sqref="N18">
    <cfRule type="expression" dxfId="370" priority="206">
      <formula>CB18=5</formula>
    </cfRule>
    <cfRule type="expression" dxfId="369" priority="207">
      <formula>CB18=4</formula>
    </cfRule>
    <cfRule type="expression" dxfId="368" priority="208">
      <formula>CB18=3</formula>
    </cfRule>
    <cfRule type="expression" dxfId="367" priority="209">
      <formula>CB18=2</formula>
    </cfRule>
    <cfRule type="expression" dxfId="366" priority="210">
      <formula>CB18=1</formula>
    </cfRule>
  </conditionalFormatting>
  <conditionalFormatting sqref="R14:R17">
    <cfRule type="expression" dxfId="365" priority="201">
      <formula>CF14=5</formula>
    </cfRule>
    <cfRule type="expression" dxfId="364" priority="202">
      <formula>CF14=4</formula>
    </cfRule>
    <cfRule type="expression" dxfId="363" priority="203">
      <formula>CF14=3</formula>
    </cfRule>
    <cfRule type="expression" dxfId="362" priority="204">
      <formula>CF14=2</formula>
    </cfRule>
    <cfRule type="expression" dxfId="361" priority="205">
      <formula>CF14=1</formula>
    </cfRule>
  </conditionalFormatting>
  <conditionalFormatting sqref="R18">
    <cfRule type="expression" dxfId="360" priority="196">
      <formula>CF18=5</formula>
    </cfRule>
    <cfRule type="expression" dxfId="359" priority="197">
      <formula>CF18=4</formula>
    </cfRule>
    <cfRule type="expression" dxfId="358" priority="198">
      <formula>CF18=3</formula>
    </cfRule>
    <cfRule type="expression" dxfId="357" priority="199">
      <formula>CF18=2</formula>
    </cfRule>
    <cfRule type="expression" dxfId="356" priority="200">
      <formula>CF18=1</formula>
    </cfRule>
  </conditionalFormatting>
  <conditionalFormatting sqref="N20:N23">
    <cfRule type="expression" dxfId="355" priority="191">
      <formula>CB20=5</formula>
    </cfRule>
    <cfRule type="expression" dxfId="354" priority="192">
      <formula>CB20=4</formula>
    </cfRule>
    <cfRule type="expression" dxfId="353" priority="193">
      <formula>CB20=3</formula>
    </cfRule>
    <cfRule type="expression" dxfId="352" priority="194">
      <formula>CB20=2</formula>
    </cfRule>
    <cfRule type="expression" dxfId="351" priority="195">
      <formula>CB20=1</formula>
    </cfRule>
  </conditionalFormatting>
  <conditionalFormatting sqref="R20:R23">
    <cfRule type="expression" dxfId="350" priority="186">
      <formula>CF20=5</formula>
    </cfRule>
    <cfRule type="expression" dxfId="349" priority="187">
      <formula>CF20=4</formula>
    </cfRule>
    <cfRule type="expression" dxfId="348" priority="188">
      <formula>CF20=3</formula>
    </cfRule>
    <cfRule type="expression" dxfId="347" priority="189">
      <formula>CF20=2</formula>
    </cfRule>
    <cfRule type="expression" dxfId="346" priority="190">
      <formula>CF20=1</formula>
    </cfRule>
  </conditionalFormatting>
  <conditionalFormatting sqref="N14:N17">
    <cfRule type="expression" dxfId="345" priority="181">
      <formula>CB14=5</formula>
    </cfRule>
    <cfRule type="expression" dxfId="344" priority="182">
      <formula>CB14=4</formula>
    </cfRule>
    <cfRule type="expression" dxfId="343" priority="183">
      <formula>CB14=3</formula>
    </cfRule>
    <cfRule type="expression" dxfId="342" priority="184">
      <formula>CB14=2</formula>
    </cfRule>
    <cfRule type="expression" dxfId="341" priority="185">
      <formula>CB14=1</formula>
    </cfRule>
  </conditionalFormatting>
  <conditionalFormatting sqref="N18">
    <cfRule type="expression" dxfId="340" priority="176">
      <formula>CB18=5</formula>
    </cfRule>
    <cfRule type="expression" dxfId="339" priority="177">
      <formula>CB18=4</formula>
    </cfRule>
    <cfRule type="expression" dxfId="338" priority="178">
      <formula>CB18=3</formula>
    </cfRule>
    <cfRule type="expression" dxfId="337" priority="179">
      <formula>CB18=2</formula>
    </cfRule>
    <cfRule type="expression" dxfId="336" priority="180">
      <formula>CB18=1</formula>
    </cfRule>
  </conditionalFormatting>
  <conditionalFormatting sqref="N20:N23">
    <cfRule type="expression" dxfId="335" priority="171">
      <formula>CB20=5</formula>
    </cfRule>
    <cfRule type="expression" dxfId="334" priority="172">
      <formula>CB20=4</formula>
    </cfRule>
    <cfRule type="expression" dxfId="333" priority="173">
      <formula>CB20=3</formula>
    </cfRule>
    <cfRule type="expression" dxfId="332" priority="174">
      <formula>CB20=2</formula>
    </cfRule>
    <cfRule type="expression" dxfId="331" priority="175">
      <formula>CB20=1</formula>
    </cfRule>
  </conditionalFormatting>
  <conditionalFormatting sqref="N9:N11">
    <cfRule type="expression" dxfId="330" priority="166">
      <formula>CB9=5</formula>
    </cfRule>
    <cfRule type="expression" dxfId="329" priority="167">
      <formula>CB9=4</formula>
    </cfRule>
    <cfRule type="expression" dxfId="328" priority="168">
      <formula>CB9=3</formula>
    </cfRule>
    <cfRule type="expression" dxfId="327" priority="169">
      <formula>CB9=2</formula>
    </cfRule>
    <cfRule type="expression" dxfId="326" priority="170">
      <formula>CB9=1</formula>
    </cfRule>
  </conditionalFormatting>
  <conditionalFormatting sqref="N12">
    <cfRule type="expression" dxfId="325" priority="161">
      <formula>CB12=5</formula>
    </cfRule>
    <cfRule type="expression" dxfId="324" priority="162">
      <formula>CB12=4</formula>
    </cfRule>
    <cfRule type="expression" dxfId="323" priority="163">
      <formula>CB12=3</formula>
    </cfRule>
    <cfRule type="expression" dxfId="322" priority="164">
      <formula>CB12=2</formula>
    </cfRule>
    <cfRule type="expression" dxfId="321" priority="165">
      <formula>CB12=1</formula>
    </cfRule>
  </conditionalFormatting>
  <conditionalFormatting sqref="N9">
    <cfRule type="expression" dxfId="320" priority="156">
      <formula>CB9=5</formula>
    </cfRule>
    <cfRule type="expression" dxfId="319" priority="157">
      <formula>CB9=4</formula>
    </cfRule>
    <cfRule type="expression" dxfId="318" priority="158">
      <formula>CB9=3</formula>
    </cfRule>
    <cfRule type="expression" dxfId="317" priority="159">
      <formula>CB9=2</formula>
    </cfRule>
    <cfRule type="expression" dxfId="316" priority="160">
      <formula>CB9=1</formula>
    </cfRule>
  </conditionalFormatting>
  <conditionalFormatting sqref="R9:R11">
    <cfRule type="expression" dxfId="315" priority="151">
      <formula>CF9=5</formula>
    </cfRule>
    <cfRule type="expression" dxfId="314" priority="152">
      <formula>CF9=4</formula>
    </cfRule>
    <cfRule type="expression" dxfId="313" priority="153">
      <formula>CF9=3</formula>
    </cfRule>
    <cfRule type="expression" dxfId="312" priority="154">
      <formula>CF9=2</formula>
    </cfRule>
    <cfRule type="expression" dxfId="311" priority="155">
      <formula>CF9=1</formula>
    </cfRule>
  </conditionalFormatting>
  <conditionalFormatting sqref="R12">
    <cfRule type="expression" dxfId="310" priority="146">
      <formula>CF12=5</formula>
    </cfRule>
    <cfRule type="expression" dxfId="309" priority="147">
      <formula>CF12=4</formula>
    </cfRule>
    <cfRule type="expression" dxfId="308" priority="148">
      <formula>CF12=3</formula>
    </cfRule>
    <cfRule type="expression" dxfId="307" priority="149">
      <formula>CF12=2</formula>
    </cfRule>
    <cfRule type="expression" dxfId="306" priority="150">
      <formula>CF12=1</formula>
    </cfRule>
  </conditionalFormatting>
  <conditionalFormatting sqref="R9">
    <cfRule type="expression" dxfId="305" priority="141">
      <formula>CF9=5</formula>
    </cfRule>
    <cfRule type="expression" dxfId="304" priority="142">
      <formula>CF9=4</formula>
    </cfRule>
    <cfRule type="expression" dxfId="303" priority="143">
      <formula>CF9=3</formula>
    </cfRule>
    <cfRule type="expression" dxfId="302" priority="144">
      <formula>CF9=2</formula>
    </cfRule>
    <cfRule type="expression" dxfId="301" priority="145">
      <formula>CF9=1</formula>
    </cfRule>
  </conditionalFormatting>
  <conditionalFormatting sqref="R14:R17">
    <cfRule type="expression" dxfId="300" priority="136">
      <formula>CF14=5</formula>
    </cfRule>
    <cfRule type="expression" dxfId="299" priority="137">
      <formula>CF14=4</formula>
    </cfRule>
    <cfRule type="expression" dxfId="298" priority="138">
      <formula>CF14=3</formula>
    </cfRule>
    <cfRule type="expression" dxfId="297" priority="139">
      <formula>CF14=2</formula>
    </cfRule>
    <cfRule type="expression" dxfId="296" priority="140">
      <formula>CF14=1</formula>
    </cfRule>
  </conditionalFormatting>
  <conditionalFormatting sqref="R18">
    <cfRule type="expression" dxfId="295" priority="131">
      <formula>CF18=5</formula>
    </cfRule>
    <cfRule type="expression" dxfId="294" priority="132">
      <formula>CF18=4</formula>
    </cfRule>
    <cfRule type="expression" dxfId="293" priority="133">
      <formula>CF18=3</formula>
    </cfRule>
    <cfRule type="expression" dxfId="292" priority="134">
      <formula>CF18=2</formula>
    </cfRule>
    <cfRule type="expression" dxfId="291" priority="135">
      <formula>CF18=1</formula>
    </cfRule>
  </conditionalFormatting>
  <conditionalFormatting sqref="R20:R23">
    <cfRule type="expression" dxfId="290" priority="126">
      <formula>CF20=5</formula>
    </cfRule>
    <cfRule type="expression" dxfId="289" priority="127">
      <formula>CF20=4</formula>
    </cfRule>
    <cfRule type="expression" dxfId="288" priority="128">
      <formula>CF20=3</formula>
    </cfRule>
    <cfRule type="expression" dxfId="287" priority="129">
      <formula>CF20=2</formula>
    </cfRule>
    <cfRule type="expression" dxfId="286" priority="130">
      <formula>CF20=1</formula>
    </cfRule>
  </conditionalFormatting>
  <conditionalFormatting sqref="R11">
    <cfRule type="expression" dxfId="285" priority="121">
      <formula>CF11=5</formula>
    </cfRule>
    <cfRule type="expression" dxfId="284" priority="122">
      <formula>CF11=4</formula>
    </cfRule>
    <cfRule type="expression" dxfId="283" priority="123">
      <formula>CF11=3</formula>
    </cfRule>
    <cfRule type="expression" dxfId="282" priority="124">
      <formula>CF11=2</formula>
    </cfRule>
    <cfRule type="expression" dxfId="281" priority="125">
      <formula>CF11=1</formula>
    </cfRule>
  </conditionalFormatting>
  <conditionalFormatting sqref="R9:R10">
    <cfRule type="expression" dxfId="280" priority="116">
      <formula>CF9=5</formula>
    </cfRule>
    <cfRule type="expression" dxfId="279" priority="117">
      <formula>CF9=4</formula>
    </cfRule>
    <cfRule type="expression" dxfId="278" priority="118">
      <formula>CF9=3</formula>
    </cfRule>
    <cfRule type="expression" dxfId="277" priority="119">
      <formula>CF9=2</formula>
    </cfRule>
    <cfRule type="expression" dxfId="276" priority="120">
      <formula>CF9=1</formula>
    </cfRule>
  </conditionalFormatting>
  <conditionalFormatting sqref="R12">
    <cfRule type="expression" dxfId="275" priority="111">
      <formula>CF12=5</formula>
    </cfRule>
    <cfRule type="expression" dxfId="274" priority="112">
      <formula>CF12=4</formula>
    </cfRule>
    <cfRule type="expression" dxfId="273" priority="113">
      <formula>CF12=3</formula>
    </cfRule>
    <cfRule type="expression" dxfId="272" priority="114">
      <formula>CF12=2</formula>
    </cfRule>
    <cfRule type="expression" dxfId="271" priority="115">
      <formula>CF12=1</formula>
    </cfRule>
  </conditionalFormatting>
  <conditionalFormatting sqref="R12">
    <cfRule type="expression" dxfId="270" priority="106">
      <formula>CF12=5</formula>
    </cfRule>
    <cfRule type="expression" dxfId="269" priority="107">
      <formula>CF12=4</formula>
    </cfRule>
    <cfRule type="expression" dxfId="268" priority="108">
      <formula>CF12=3</formula>
    </cfRule>
    <cfRule type="expression" dxfId="267" priority="109">
      <formula>CF12=2</formula>
    </cfRule>
    <cfRule type="expression" dxfId="266" priority="110">
      <formula>CF12=1</formula>
    </cfRule>
  </conditionalFormatting>
  <conditionalFormatting sqref="R9:R11">
    <cfRule type="expression" dxfId="265" priority="101">
      <formula>CF9=5</formula>
    </cfRule>
    <cfRule type="expression" dxfId="264" priority="102">
      <formula>CF9=4</formula>
    </cfRule>
    <cfRule type="expression" dxfId="263" priority="103">
      <formula>CF9=3</formula>
    </cfRule>
    <cfRule type="expression" dxfId="262" priority="104">
      <formula>CF9=2</formula>
    </cfRule>
    <cfRule type="expression" dxfId="261" priority="105">
      <formula>CF9=1</formula>
    </cfRule>
  </conditionalFormatting>
  <conditionalFormatting sqref="R12">
    <cfRule type="expression" dxfId="260" priority="96">
      <formula>CF12=5</formula>
    </cfRule>
    <cfRule type="expression" dxfId="259" priority="97">
      <formula>CF12=4</formula>
    </cfRule>
    <cfRule type="expression" dxfId="258" priority="98">
      <formula>CF12=3</formula>
    </cfRule>
    <cfRule type="expression" dxfId="257" priority="99">
      <formula>CF12=2</formula>
    </cfRule>
    <cfRule type="expression" dxfId="256" priority="100">
      <formula>CF12=1</formula>
    </cfRule>
  </conditionalFormatting>
  <conditionalFormatting sqref="R9:R11">
    <cfRule type="expression" dxfId="255" priority="91">
      <formula>CF9=5</formula>
    </cfRule>
    <cfRule type="expression" dxfId="254" priority="92">
      <formula>CF9=4</formula>
    </cfRule>
    <cfRule type="expression" dxfId="253" priority="93">
      <formula>CF9=3</formula>
    </cfRule>
    <cfRule type="expression" dxfId="252" priority="94">
      <formula>CF9=2</formula>
    </cfRule>
    <cfRule type="expression" dxfId="251" priority="95">
      <formula>CF9=1</formula>
    </cfRule>
  </conditionalFormatting>
  <conditionalFormatting sqref="R12">
    <cfRule type="expression" dxfId="250" priority="86">
      <formula>CF12=5</formula>
    </cfRule>
    <cfRule type="expression" dxfId="249" priority="87">
      <formula>CF12=4</formula>
    </cfRule>
    <cfRule type="expression" dxfId="248" priority="88">
      <formula>CF12=3</formula>
    </cfRule>
    <cfRule type="expression" dxfId="247" priority="89">
      <formula>CF12=2</formula>
    </cfRule>
    <cfRule type="expression" dxfId="246" priority="90">
      <formula>CF12=1</formula>
    </cfRule>
  </conditionalFormatting>
  <conditionalFormatting sqref="R9">
    <cfRule type="expression" dxfId="245" priority="81">
      <formula>CF9=5</formula>
    </cfRule>
    <cfRule type="expression" dxfId="244" priority="82">
      <formula>CF9=4</formula>
    </cfRule>
    <cfRule type="expression" dxfId="243" priority="83">
      <formula>CF9=3</formula>
    </cfRule>
    <cfRule type="expression" dxfId="242" priority="84">
      <formula>CF9=2</formula>
    </cfRule>
    <cfRule type="expression" dxfId="241" priority="85">
      <formula>CF9=1</formula>
    </cfRule>
  </conditionalFormatting>
  <conditionalFormatting sqref="R18">
    <cfRule type="expression" dxfId="240" priority="76">
      <formula>CF18=5</formula>
    </cfRule>
    <cfRule type="expression" dxfId="239" priority="77">
      <formula>CF18=4</formula>
    </cfRule>
    <cfRule type="expression" dxfId="238" priority="78">
      <formula>CF18=3</formula>
    </cfRule>
    <cfRule type="expression" dxfId="237" priority="79">
      <formula>CF18=2</formula>
    </cfRule>
    <cfRule type="expression" dxfId="236" priority="80">
      <formula>CF18=1</formula>
    </cfRule>
  </conditionalFormatting>
  <conditionalFormatting sqref="R14:R17">
    <cfRule type="expression" dxfId="235" priority="71">
      <formula>CF14=5</formula>
    </cfRule>
    <cfRule type="expression" dxfId="234" priority="72">
      <formula>CF14=4</formula>
    </cfRule>
    <cfRule type="expression" dxfId="233" priority="73">
      <formula>CF14=3</formula>
    </cfRule>
    <cfRule type="expression" dxfId="232" priority="74">
      <formula>CF14=2</formula>
    </cfRule>
    <cfRule type="expression" dxfId="231" priority="75">
      <formula>CF14=1</formula>
    </cfRule>
  </conditionalFormatting>
  <conditionalFormatting sqref="R18">
    <cfRule type="expression" dxfId="230" priority="66">
      <formula>CF18=5</formula>
    </cfRule>
    <cfRule type="expression" dxfId="229" priority="67">
      <formula>CF18=4</formula>
    </cfRule>
    <cfRule type="expression" dxfId="228" priority="68">
      <formula>CF18=3</formula>
    </cfRule>
    <cfRule type="expression" dxfId="227" priority="69">
      <formula>CF18=2</formula>
    </cfRule>
    <cfRule type="expression" dxfId="226" priority="70">
      <formula>CF18=1</formula>
    </cfRule>
  </conditionalFormatting>
  <conditionalFormatting sqref="R14:R17">
    <cfRule type="expression" dxfId="225" priority="61">
      <formula>CF14=5</formula>
    </cfRule>
    <cfRule type="expression" dxfId="224" priority="62">
      <formula>CF14=4</formula>
    </cfRule>
    <cfRule type="expression" dxfId="223" priority="63">
      <formula>CF14=3</formula>
    </cfRule>
    <cfRule type="expression" dxfId="222" priority="64">
      <formula>CF14=2</formula>
    </cfRule>
    <cfRule type="expression" dxfId="221" priority="65">
      <formula>CF14=1</formula>
    </cfRule>
  </conditionalFormatting>
  <conditionalFormatting sqref="R18">
    <cfRule type="expression" dxfId="220" priority="56">
      <formula>CF18=5</formula>
    </cfRule>
    <cfRule type="expression" dxfId="219" priority="57">
      <formula>CF18=4</formula>
    </cfRule>
    <cfRule type="expression" dxfId="218" priority="58">
      <formula>CF18=3</formula>
    </cfRule>
    <cfRule type="expression" dxfId="217" priority="59">
      <formula>CF18=2</formula>
    </cfRule>
    <cfRule type="expression" dxfId="216" priority="60">
      <formula>CF18=1</formula>
    </cfRule>
  </conditionalFormatting>
  <conditionalFormatting sqref="R22:R23">
    <cfRule type="expression" dxfId="215" priority="51">
      <formula>CF22=5</formula>
    </cfRule>
    <cfRule type="expression" dxfId="214" priority="52">
      <formula>CF22=4</formula>
    </cfRule>
    <cfRule type="expression" dxfId="213" priority="53">
      <formula>CF22=3</formula>
    </cfRule>
    <cfRule type="expression" dxfId="212" priority="54">
      <formula>CF22=2</formula>
    </cfRule>
    <cfRule type="expression" dxfId="211" priority="55">
      <formula>CF22=1</formula>
    </cfRule>
  </conditionalFormatting>
  <conditionalFormatting sqref="R22:R23">
    <cfRule type="expression" dxfId="210" priority="46">
      <formula>CF22=5</formula>
    </cfRule>
    <cfRule type="expression" dxfId="209" priority="47">
      <formula>CF22=4</formula>
    </cfRule>
    <cfRule type="expression" dxfId="208" priority="48">
      <formula>CF22=3</formula>
    </cfRule>
    <cfRule type="expression" dxfId="207" priority="49">
      <formula>CF22=2</formula>
    </cfRule>
    <cfRule type="expression" dxfId="206" priority="50">
      <formula>CF22=1</formula>
    </cfRule>
  </conditionalFormatting>
  <conditionalFormatting sqref="R23">
    <cfRule type="expression" dxfId="205" priority="41">
      <formula>CF23=5</formula>
    </cfRule>
    <cfRule type="expression" dxfId="204" priority="42">
      <formula>CF23=4</formula>
    </cfRule>
    <cfRule type="expression" dxfId="203" priority="43">
      <formula>CF23=3</formula>
    </cfRule>
    <cfRule type="expression" dxfId="202" priority="44">
      <formula>CF23=2</formula>
    </cfRule>
    <cfRule type="expression" dxfId="201" priority="45">
      <formula>CF23=1</formula>
    </cfRule>
  </conditionalFormatting>
  <conditionalFormatting sqref="R23">
    <cfRule type="expression" dxfId="200" priority="36">
      <formula>CF23=5</formula>
    </cfRule>
    <cfRule type="expression" dxfId="199" priority="37">
      <formula>CF23=4</formula>
    </cfRule>
    <cfRule type="expression" dxfId="198" priority="38">
      <formula>CF23=3</formula>
    </cfRule>
    <cfRule type="expression" dxfId="197" priority="39">
      <formula>CF23=2</formula>
    </cfRule>
    <cfRule type="expression" dxfId="196" priority="40">
      <formula>CF23=1</formula>
    </cfRule>
  </conditionalFormatting>
  <conditionalFormatting sqref="R20:R23">
    <cfRule type="expression" dxfId="195" priority="31">
      <formula>CF20=5</formula>
    </cfRule>
    <cfRule type="expression" dxfId="194" priority="32">
      <formula>CF20=4</formula>
    </cfRule>
    <cfRule type="expression" dxfId="193" priority="33">
      <formula>CF20=3</formula>
    </cfRule>
    <cfRule type="expression" dxfId="192" priority="34">
      <formula>CF20=2</formula>
    </cfRule>
    <cfRule type="expression" dxfId="191" priority="35">
      <formula>CF20=1</formula>
    </cfRule>
  </conditionalFormatting>
  <conditionalFormatting sqref="R20:R23">
    <cfRule type="expression" dxfId="190" priority="26">
      <formula>CF20=5</formula>
    </cfRule>
    <cfRule type="expression" dxfId="189" priority="27">
      <formula>CF20=4</formula>
    </cfRule>
    <cfRule type="expression" dxfId="188" priority="28">
      <formula>CF20=3</formula>
    </cfRule>
    <cfRule type="expression" dxfId="187" priority="29">
      <formula>CF20=2</formula>
    </cfRule>
    <cfRule type="expression" dxfId="186" priority="30">
      <formula>CF20=1</formula>
    </cfRule>
  </conditionalFormatting>
  <conditionalFormatting sqref="R18">
    <cfRule type="expression" dxfId="185" priority="21">
      <formula>CF18=5</formula>
    </cfRule>
    <cfRule type="expression" dxfId="184" priority="22">
      <formula>CF18=4</formula>
    </cfRule>
    <cfRule type="expression" dxfId="183" priority="23">
      <formula>CF18=3</formula>
    </cfRule>
    <cfRule type="expression" dxfId="182" priority="24">
      <formula>CF18=2</formula>
    </cfRule>
    <cfRule type="expression" dxfId="181" priority="25">
      <formula>CF18=1</formula>
    </cfRule>
  </conditionalFormatting>
  <conditionalFormatting sqref="R14:R17">
    <cfRule type="expression" dxfId="180" priority="16">
      <formula>CF14=5</formula>
    </cfRule>
    <cfRule type="expression" dxfId="179" priority="17">
      <formula>CF14=4</formula>
    </cfRule>
    <cfRule type="expression" dxfId="178" priority="18">
      <formula>CF14=3</formula>
    </cfRule>
    <cfRule type="expression" dxfId="177" priority="19">
      <formula>CF14=2</formula>
    </cfRule>
    <cfRule type="expression" dxfId="176" priority="20">
      <formula>CF14=1</formula>
    </cfRule>
  </conditionalFormatting>
  <conditionalFormatting sqref="R18">
    <cfRule type="expression" dxfId="175" priority="11">
      <formula>CF18=5</formula>
    </cfRule>
    <cfRule type="expression" dxfId="174" priority="12">
      <formula>CF18=4</formula>
    </cfRule>
    <cfRule type="expression" dxfId="173" priority="13">
      <formula>CF18=3</formula>
    </cfRule>
    <cfRule type="expression" dxfId="172" priority="14">
      <formula>CF18=2</formula>
    </cfRule>
    <cfRule type="expression" dxfId="171" priority="15">
      <formula>CF18=1</formula>
    </cfRule>
  </conditionalFormatting>
  <conditionalFormatting sqref="R14:R17">
    <cfRule type="expression" dxfId="170" priority="6">
      <formula>CF14=5</formula>
    </cfRule>
    <cfRule type="expression" dxfId="169" priority="7">
      <formula>CF14=4</formula>
    </cfRule>
    <cfRule type="expression" dxfId="168" priority="8">
      <formula>CF14=3</formula>
    </cfRule>
    <cfRule type="expression" dxfId="167" priority="9">
      <formula>CF14=2</formula>
    </cfRule>
    <cfRule type="expression" dxfId="166" priority="10">
      <formula>CF14=1</formula>
    </cfRule>
  </conditionalFormatting>
  <conditionalFormatting sqref="R18">
    <cfRule type="expression" dxfId="165" priority="1">
      <formula>CF18=5</formula>
    </cfRule>
    <cfRule type="expression" dxfId="164" priority="2">
      <formula>CF18=4</formula>
    </cfRule>
    <cfRule type="expression" dxfId="163" priority="3">
      <formula>CF18=3</formula>
    </cfRule>
    <cfRule type="expression" dxfId="162" priority="4">
      <formula>CF18=2</formula>
    </cfRule>
    <cfRule type="expression" dxfId="161" priority="5">
      <formula>CF18=1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E82"/>
  <sheetViews>
    <sheetView view="pageBreakPreview" topLeftCell="C1" zoomScale="80" zoomScaleNormal="100" zoomScaleSheetLayoutView="80" workbookViewId="0">
      <selection activeCell="G15" sqref="G15"/>
    </sheetView>
  </sheetViews>
  <sheetFormatPr defaultColWidth="8.85546875" defaultRowHeight="15" x14ac:dyDescent="0.25"/>
  <cols>
    <col min="1" max="1" width="5.28515625" style="2" customWidth="1"/>
    <col min="2" max="2" width="10.85546875" style="14" customWidth="1"/>
    <col min="3" max="3" width="17.28515625" style="2" customWidth="1"/>
    <col min="4" max="4" width="11.28515625" style="2" customWidth="1"/>
    <col min="5" max="5" width="16.140625" style="2" customWidth="1"/>
    <col min="6" max="7" width="4" style="2" customWidth="1"/>
    <col min="8" max="8" width="3.28515625" style="2" customWidth="1"/>
    <col min="9" max="9" width="16.7109375" style="2" customWidth="1"/>
    <col min="10" max="10" width="11.140625" style="2" customWidth="1"/>
    <col min="11" max="11" width="10.7109375" style="2" customWidth="1"/>
    <col min="12" max="12" width="6" style="2" customWidth="1"/>
    <col min="13" max="13" width="5" style="2" customWidth="1"/>
    <col min="14" max="14" width="18.28515625" style="2" customWidth="1"/>
    <col min="15" max="15" width="15.28515625" style="2" customWidth="1"/>
    <col min="16" max="16" width="5.7109375" style="2" customWidth="1"/>
    <col min="17" max="17" width="15.42578125" style="2" customWidth="1"/>
    <col min="18" max="18" width="10.28515625" style="2" customWidth="1"/>
    <col min="19" max="19" width="16.42578125" style="2" customWidth="1"/>
    <col min="20" max="20" width="12.42578125" style="2" customWidth="1"/>
    <col min="21" max="22" width="7.85546875" style="2" customWidth="1"/>
    <col min="23" max="23" width="18.7109375" style="2" customWidth="1"/>
    <col min="24" max="24" width="9.140625" style="2" customWidth="1"/>
    <col min="25" max="25" width="18.140625" style="2" customWidth="1"/>
    <col min="26" max="26" width="10.42578125" style="2" customWidth="1"/>
    <col min="27" max="27" width="6.85546875" style="2" customWidth="1"/>
    <col min="28" max="28" width="5" style="2" customWidth="1"/>
    <col min="29" max="29" width="18.42578125" style="2" customWidth="1"/>
    <col min="30" max="30" width="14" style="2" customWidth="1"/>
    <col min="31" max="31" width="13.7109375" style="47" customWidth="1"/>
    <col min="32" max="16384" width="8.85546875" style="2"/>
  </cols>
  <sheetData>
    <row r="1" spans="1:31" ht="66.75" customHeight="1" x14ac:dyDescent="0.25">
      <c r="A1" s="83"/>
      <c r="B1" s="84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139" t="s">
        <v>94</v>
      </c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</row>
    <row r="2" spans="1:31" ht="62.25" customHeight="1" x14ac:dyDescent="0.25">
      <c r="A2" s="140" t="s">
        <v>60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</row>
    <row r="3" spans="1:31" ht="78" customHeight="1" x14ac:dyDescent="0.25">
      <c r="A3" s="125" t="s">
        <v>21</v>
      </c>
      <c r="B3" s="125" t="s">
        <v>37</v>
      </c>
      <c r="C3" s="125"/>
      <c r="D3" s="125"/>
      <c r="E3" s="125"/>
      <c r="F3" s="125"/>
      <c r="G3" s="125"/>
      <c r="H3" s="125"/>
      <c r="I3" s="125" t="s">
        <v>44</v>
      </c>
      <c r="J3" s="125" t="s">
        <v>29</v>
      </c>
      <c r="K3" s="125"/>
      <c r="L3" s="125"/>
      <c r="M3" s="125"/>
      <c r="N3" s="125"/>
      <c r="O3" s="125"/>
      <c r="P3" s="124" t="s">
        <v>55</v>
      </c>
      <c r="Q3" s="124"/>
      <c r="R3" s="124" t="s">
        <v>30</v>
      </c>
      <c r="S3" s="124"/>
      <c r="T3" s="125" t="s">
        <v>63</v>
      </c>
      <c r="U3" s="125"/>
      <c r="V3" s="125"/>
      <c r="W3" s="125"/>
      <c r="X3" s="124" t="s">
        <v>32</v>
      </c>
      <c r="Y3" s="124"/>
      <c r="Z3" s="124" t="s">
        <v>62</v>
      </c>
      <c r="AA3" s="124" t="s">
        <v>33</v>
      </c>
      <c r="AB3" s="124"/>
      <c r="AC3" s="124" t="s">
        <v>56</v>
      </c>
      <c r="AD3" s="124" t="s">
        <v>57</v>
      </c>
      <c r="AE3" s="124" t="s">
        <v>48</v>
      </c>
    </row>
    <row r="4" spans="1:31" ht="26.25" customHeight="1" x14ac:dyDescent="0.25">
      <c r="A4" s="125"/>
      <c r="B4" s="124" t="s">
        <v>24</v>
      </c>
      <c r="C4" s="124" t="s">
        <v>36</v>
      </c>
      <c r="D4" s="124" t="s">
        <v>34</v>
      </c>
      <c r="E4" s="124" t="s">
        <v>25</v>
      </c>
      <c r="F4" s="124" t="s">
        <v>26</v>
      </c>
      <c r="G4" s="124" t="s">
        <v>27</v>
      </c>
      <c r="H4" s="124" t="s">
        <v>28</v>
      </c>
      <c r="I4" s="125"/>
      <c r="J4" s="125" t="s">
        <v>61</v>
      </c>
      <c r="K4" s="125"/>
      <c r="L4" s="124" t="s">
        <v>51</v>
      </c>
      <c r="M4" s="124" t="s">
        <v>52</v>
      </c>
      <c r="N4" s="124" t="s">
        <v>53</v>
      </c>
      <c r="O4" s="124" t="s">
        <v>54</v>
      </c>
      <c r="P4" s="124"/>
      <c r="Q4" s="124"/>
      <c r="R4" s="124"/>
      <c r="S4" s="124"/>
      <c r="T4" s="125"/>
      <c r="U4" s="125"/>
      <c r="V4" s="125"/>
      <c r="W4" s="125"/>
      <c r="X4" s="124"/>
      <c r="Y4" s="124"/>
      <c r="Z4" s="124"/>
      <c r="AA4" s="124"/>
      <c r="AB4" s="124"/>
      <c r="AC4" s="124"/>
      <c r="AD4" s="124"/>
      <c r="AE4" s="124"/>
    </row>
    <row r="5" spans="1:31" ht="237" customHeight="1" x14ac:dyDescent="0.25">
      <c r="A5" s="125"/>
      <c r="B5" s="124"/>
      <c r="C5" s="124"/>
      <c r="D5" s="124"/>
      <c r="E5" s="124"/>
      <c r="F5" s="124"/>
      <c r="G5" s="124"/>
      <c r="H5" s="124"/>
      <c r="I5" s="125"/>
      <c r="J5" s="85" t="s">
        <v>49</v>
      </c>
      <c r="K5" s="85" t="s">
        <v>50</v>
      </c>
      <c r="L5" s="124"/>
      <c r="M5" s="124"/>
      <c r="N5" s="124"/>
      <c r="O5" s="124"/>
      <c r="P5" s="124"/>
      <c r="Q5" s="124"/>
      <c r="R5" s="124"/>
      <c r="S5" s="124"/>
      <c r="T5" s="124" t="s">
        <v>31</v>
      </c>
      <c r="U5" s="124"/>
      <c r="V5" s="124" t="s">
        <v>39</v>
      </c>
      <c r="W5" s="124"/>
      <c r="X5" s="124"/>
      <c r="Y5" s="124"/>
      <c r="Z5" s="124"/>
      <c r="AA5" s="124"/>
      <c r="AB5" s="124"/>
      <c r="AC5" s="124"/>
      <c r="AD5" s="124"/>
      <c r="AE5" s="124"/>
    </row>
    <row r="6" spans="1:31" ht="15.75" x14ac:dyDescent="0.25">
      <c r="A6" s="125"/>
      <c r="B6" s="124"/>
      <c r="C6" s="124"/>
      <c r="D6" s="124"/>
      <c r="E6" s="124"/>
      <c r="F6" s="124"/>
      <c r="G6" s="124"/>
      <c r="H6" s="124"/>
      <c r="I6" s="4" t="s">
        <v>58</v>
      </c>
      <c r="J6" s="4" t="s">
        <v>58</v>
      </c>
      <c r="K6" s="4" t="s">
        <v>58</v>
      </c>
      <c r="L6" s="4" t="s">
        <v>58</v>
      </c>
      <c r="M6" s="4" t="s">
        <v>58</v>
      </c>
      <c r="N6" s="4" t="s">
        <v>58</v>
      </c>
      <c r="O6" s="4" t="s">
        <v>58</v>
      </c>
      <c r="P6" s="4" t="s">
        <v>20</v>
      </c>
      <c r="Q6" s="4" t="s">
        <v>58</v>
      </c>
      <c r="R6" s="4" t="s">
        <v>19</v>
      </c>
      <c r="S6" s="4" t="s">
        <v>58</v>
      </c>
      <c r="T6" s="4" t="s">
        <v>19</v>
      </c>
      <c r="U6" s="4" t="s">
        <v>58</v>
      </c>
      <c r="V6" s="4" t="s">
        <v>19</v>
      </c>
      <c r="W6" s="4" t="s">
        <v>58</v>
      </c>
      <c r="X6" s="4" t="s">
        <v>19</v>
      </c>
      <c r="Y6" s="4" t="s">
        <v>58</v>
      </c>
      <c r="Z6" s="4" t="s">
        <v>58</v>
      </c>
      <c r="AA6" s="4" t="s">
        <v>18</v>
      </c>
      <c r="AB6" s="4" t="s">
        <v>58</v>
      </c>
      <c r="AC6" s="4" t="s">
        <v>58</v>
      </c>
      <c r="AD6" s="4" t="s">
        <v>58</v>
      </c>
      <c r="AE6" s="4" t="s">
        <v>58</v>
      </c>
    </row>
    <row r="7" spans="1:31" ht="15.75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6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6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</row>
    <row r="8" spans="1:31" ht="15.75" x14ac:dyDescent="0.25">
      <c r="A8" s="130" t="s">
        <v>90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2"/>
    </row>
    <row r="9" spans="1:31" ht="47.25" x14ac:dyDescent="0.25">
      <c r="A9" s="86">
        <v>1</v>
      </c>
      <c r="B9" s="4" t="s">
        <v>69</v>
      </c>
      <c r="C9" s="87" t="s">
        <v>64</v>
      </c>
      <c r="D9" s="87" t="s">
        <v>65</v>
      </c>
      <c r="E9" s="87" t="s">
        <v>70</v>
      </c>
      <c r="F9" s="87">
        <v>28</v>
      </c>
      <c r="G9" s="88"/>
      <c r="H9" s="88"/>
      <c r="I9" s="31">
        <f>S9+AC9+AE9</f>
        <v>12293505.387199998</v>
      </c>
      <c r="J9" s="31"/>
      <c r="K9" s="31"/>
      <c r="L9" s="31"/>
      <c r="M9" s="31"/>
      <c r="N9" s="31"/>
      <c r="O9" s="31"/>
      <c r="P9" s="31"/>
      <c r="Q9" s="31"/>
      <c r="R9" s="31">
        <v>819.62</v>
      </c>
      <c r="S9" s="31">
        <f>R9*14428.56</f>
        <v>11825936.347199999</v>
      </c>
      <c r="T9" s="31"/>
      <c r="U9" s="31"/>
      <c r="V9" s="31"/>
      <c r="W9" s="31"/>
      <c r="X9" s="31"/>
      <c r="Y9" s="31"/>
      <c r="Z9" s="31"/>
      <c r="AA9" s="31"/>
      <c r="AB9" s="31"/>
      <c r="AC9" s="31">
        <v>210000</v>
      </c>
      <c r="AD9" s="31"/>
      <c r="AE9" s="31">
        <v>257569.04</v>
      </c>
    </row>
    <row r="10" spans="1:31" ht="47.25" x14ac:dyDescent="0.25">
      <c r="A10" s="86">
        <v>2</v>
      </c>
      <c r="B10" s="4" t="s">
        <v>69</v>
      </c>
      <c r="C10" s="87" t="s">
        <v>64</v>
      </c>
      <c r="D10" s="87" t="s">
        <v>65</v>
      </c>
      <c r="E10" s="87" t="s">
        <v>71</v>
      </c>
      <c r="F10" s="87">
        <v>36</v>
      </c>
      <c r="G10" s="88"/>
      <c r="H10" s="88"/>
      <c r="I10" s="31">
        <v>7749544.0599999996</v>
      </c>
      <c r="J10" s="31"/>
      <c r="K10" s="31"/>
      <c r="L10" s="31"/>
      <c r="M10" s="31"/>
      <c r="N10" s="31"/>
      <c r="O10" s="31"/>
      <c r="P10" s="31"/>
      <c r="Q10" s="31"/>
      <c r="R10" s="31">
        <v>511.29</v>
      </c>
      <c r="S10" s="31">
        <f>R10*14428.56</f>
        <v>7377178.4424000001</v>
      </c>
      <c r="T10" s="31"/>
      <c r="U10" s="31"/>
      <c r="V10" s="31"/>
      <c r="W10" s="31"/>
      <c r="X10" s="31"/>
      <c r="Y10" s="31"/>
      <c r="Z10" s="31"/>
      <c r="AA10" s="31"/>
      <c r="AB10" s="31"/>
      <c r="AC10" s="31">
        <v>210000</v>
      </c>
      <c r="AD10" s="31"/>
      <c r="AE10" s="31">
        <v>162365.62</v>
      </c>
    </row>
    <row r="11" spans="1:31" ht="47.25" x14ac:dyDescent="0.25">
      <c r="A11" s="86">
        <v>3</v>
      </c>
      <c r="B11" s="4" t="s">
        <v>69</v>
      </c>
      <c r="C11" s="87" t="s">
        <v>64</v>
      </c>
      <c r="D11" s="87" t="s">
        <v>65</v>
      </c>
      <c r="E11" s="87" t="s">
        <v>81</v>
      </c>
      <c r="F11" s="87">
        <v>9</v>
      </c>
      <c r="G11" s="88"/>
      <c r="H11" s="88"/>
      <c r="I11" s="31">
        <v>8349206.0700000003</v>
      </c>
      <c r="J11" s="31"/>
      <c r="K11" s="31"/>
      <c r="L11" s="31"/>
      <c r="M11" s="31"/>
      <c r="N11" s="31"/>
      <c r="O11" s="31"/>
      <c r="P11" s="31"/>
      <c r="Q11" s="31"/>
      <c r="R11" s="32">
        <v>551.98</v>
      </c>
      <c r="S11" s="31">
        <f>R11*14428.56</f>
        <v>7964276.5488</v>
      </c>
      <c r="T11" s="35"/>
      <c r="U11" s="31"/>
      <c r="V11" s="31"/>
      <c r="W11" s="31"/>
      <c r="X11" s="32"/>
      <c r="Y11" s="31"/>
      <c r="Z11" s="31"/>
      <c r="AA11" s="31"/>
      <c r="AB11" s="31"/>
      <c r="AC11" s="31">
        <v>210000</v>
      </c>
      <c r="AD11" s="31"/>
      <c r="AE11" s="31">
        <v>174929.52</v>
      </c>
    </row>
    <row r="12" spans="1:31" ht="15.6" customHeight="1" x14ac:dyDescent="0.25">
      <c r="A12" s="133" t="s">
        <v>86</v>
      </c>
      <c r="B12" s="134"/>
      <c r="C12" s="134"/>
      <c r="D12" s="134"/>
      <c r="E12" s="134"/>
      <c r="F12" s="134"/>
      <c r="G12" s="134"/>
      <c r="H12" s="135"/>
      <c r="I12" s="89">
        <f>SUM(I9:I11)</f>
        <v>28392255.517199997</v>
      </c>
      <c r="J12" s="89">
        <v>0</v>
      </c>
      <c r="K12" s="89">
        <v>0</v>
      </c>
      <c r="L12" s="89">
        <v>0</v>
      </c>
      <c r="M12" s="89">
        <v>0</v>
      </c>
      <c r="N12" s="89">
        <f>SUM(N9:N11)</f>
        <v>0</v>
      </c>
      <c r="O12" s="89"/>
      <c r="P12" s="89">
        <v>0</v>
      </c>
      <c r="Q12" s="89"/>
      <c r="R12" s="89">
        <f>SUM(R9:R11)</f>
        <v>1882.89</v>
      </c>
      <c r="S12" s="90">
        <f>SUM(S9:S11)</f>
        <v>27167391.338399999</v>
      </c>
      <c r="T12" s="89"/>
      <c r="U12" s="89"/>
      <c r="V12" s="89"/>
      <c r="W12" s="89"/>
      <c r="X12" s="89"/>
      <c r="Y12" s="89"/>
      <c r="Z12" s="89">
        <v>0</v>
      </c>
      <c r="AA12" s="89">
        <v>0</v>
      </c>
      <c r="AB12" s="89">
        <v>0</v>
      </c>
      <c r="AC12" s="89">
        <f>SUM(AC9:AC11)</f>
        <v>630000</v>
      </c>
      <c r="AD12" s="89">
        <v>0</v>
      </c>
      <c r="AE12" s="89">
        <f>SUM(AE9:AE11)</f>
        <v>594864.18000000005</v>
      </c>
    </row>
    <row r="13" spans="1:31" ht="33" customHeight="1" x14ac:dyDescent="0.25">
      <c r="A13" s="130" t="s">
        <v>91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2"/>
    </row>
    <row r="14" spans="1:31" ht="47.25" x14ac:dyDescent="0.25">
      <c r="A14" s="86">
        <v>1</v>
      </c>
      <c r="B14" s="4" t="s">
        <v>69</v>
      </c>
      <c r="C14" s="87" t="s">
        <v>64</v>
      </c>
      <c r="D14" s="87" t="s">
        <v>65</v>
      </c>
      <c r="E14" s="87" t="s">
        <v>66</v>
      </c>
      <c r="F14" s="87">
        <v>10</v>
      </c>
      <c r="G14" s="88"/>
      <c r="H14" s="88"/>
      <c r="I14" s="31">
        <f>S14+AC14+AE14</f>
        <v>4756097.3551999992</v>
      </c>
      <c r="J14" s="31"/>
      <c r="K14" s="31"/>
      <c r="L14" s="31"/>
      <c r="M14" s="31"/>
      <c r="N14" s="31"/>
      <c r="O14" s="31"/>
      <c r="P14" s="31"/>
      <c r="Q14" s="31"/>
      <c r="R14" s="31">
        <v>308.17</v>
      </c>
      <c r="S14" s="31">
        <f>R14*14428.56</f>
        <v>4446449.3351999996</v>
      </c>
      <c r="T14" s="31"/>
      <c r="U14" s="31"/>
      <c r="V14" s="31"/>
      <c r="W14" s="31"/>
      <c r="X14" s="31"/>
      <c r="Y14" s="31"/>
      <c r="Z14" s="31"/>
      <c r="AA14" s="31"/>
      <c r="AB14" s="31"/>
      <c r="AC14" s="31">
        <v>210000</v>
      </c>
      <c r="AD14" s="31"/>
      <c r="AE14" s="31">
        <v>99648.02</v>
      </c>
    </row>
    <row r="15" spans="1:31" ht="47.25" x14ac:dyDescent="0.25">
      <c r="A15" s="86">
        <v>2</v>
      </c>
      <c r="B15" s="4" t="s">
        <v>69</v>
      </c>
      <c r="C15" s="87" t="s">
        <v>64</v>
      </c>
      <c r="D15" s="87" t="s">
        <v>65</v>
      </c>
      <c r="E15" s="87" t="s">
        <v>72</v>
      </c>
      <c r="F15" s="87">
        <v>1</v>
      </c>
      <c r="G15" s="88"/>
      <c r="H15" s="88" t="s">
        <v>68</v>
      </c>
      <c r="I15" s="31">
        <f>S15+AC15+AE15</f>
        <v>15637847.947999999</v>
      </c>
      <c r="J15" s="31"/>
      <c r="K15" s="31"/>
      <c r="L15" s="31"/>
      <c r="M15" s="31"/>
      <c r="N15" s="31"/>
      <c r="O15" s="31"/>
      <c r="P15" s="31"/>
      <c r="Q15" s="31"/>
      <c r="R15" s="31">
        <v>1046.55</v>
      </c>
      <c r="S15" s="31">
        <f>R15*14428.56</f>
        <v>15100209.467999998</v>
      </c>
      <c r="T15" s="31"/>
      <c r="U15" s="31"/>
      <c r="V15" s="31"/>
      <c r="W15" s="31"/>
      <c r="X15" s="31"/>
      <c r="Y15" s="31"/>
      <c r="Z15" s="31"/>
      <c r="AA15" s="31"/>
      <c r="AB15" s="31"/>
      <c r="AC15" s="31">
        <v>210000</v>
      </c>
      <c r="AD15" s="31"/>
      <c r="AE15" s="31">
        <v>327638.48</v>
      </c>
    </row>
    <row r="16" spans="1:31" ht="47.25" x14ac:dyDescent="0.25">
      <c r="A16" s="86">
        <v>3</v>
      </c>
      <c r="B16" s="4" t="s">
        <v>69</v>
      </c>
      <c r="C16" s="86" t="s">
        <v>64</v>
      </c>
      <c r="D16" s="87" t="s">
        <v>65</v>
      </c>
      <c r="E16" s="86" t="s">
        <v>73</v>
      </c>
      <c r="F16" s="87">
        <v>1</v>
      </c>
      <c r="G16" s="88"/>
      <c r="H16" s="88"/>
      <c r="I16" s="31">
        <f>S16+AC16+AE16</f>
        <v>4181341.4352000002</v>
      </c>
      <c r="J16" s="31"/>
      <c r="K16" s="31"/>
      <c r="L16" s="31"/>
      <c r="M16" s="31"/>
      <c r="N16" s="31"/>
      <c r="O16" s="31"/>
      <c r="P16" s="31"/>
      <c r="Q16" s="31"/>
      <c r="R16" s="32">
        <v>269.17</v>
      </c>
      <c r="S16" s="31">
        <f>R16*14428.56</f>
        <v>3883735.4952000002</v>
      </c>
      <c r="T16" s="32"/>
      <c r="U16" s="33"/>
      <c r="V16" s="33"/>
      <c r="W16" s="33"/>
      <c r="X16" s="32"/>
      <c r="Y16" s="31"/>
      <c r="Z16" s="31"/>
      <c r="AA16" s="31"/>
      <c r="AB16" s="31"/>
      <c r="AC16" s="31">
        <v>210000</v>
      </c>
      <c r="AD16" s="31"/>
      <c r="AE16" s="31">
        <v>87605.94</v>
      </c>
    </row>
    <row r="17" spans="1:31" ht="47.25" x14ac:dyDescent="0.25">
      <c r="A17" s="86">
        <v>4</v>
      </c>
      <c r="B17" s="4" t="s">
        <v>69</v>
      </c>
      <c r="C17" s="87" t="s">
        <v>64</v>
      </c>
      <c r="D17" s="87" t="s">
        <v>65</v>
      </c>
      <c r="E17" s="87" t="s">
        <v>74</v>
      </c>
      <c r="F17" s="87">
        <v>4</v>
      </c>
      <c r="G17" s="88"/>
      <c r="H17" s="88"/>
      <c r="I17" s="31">
        <v>4528995.08</v>
      </c>
      <c r="J17" s="31"/>
      <c r="K17" s="31"/>
      <c r="L17" s="31"/>
      <c r="M17" s="31"/>
      <c r="N17" s="31"/>
      <c r="O17" s="31"/>
      <c r="P17" s="31"/>
      <c r="Q17" s="91"/>
      <c r="R17" s="35">
        <v>292.76</v>
      </c>
      <c r="S17" s="91">
        <f>R17*14428.56</f>
        <v>4224105.2255999995</v>
      </c>
      <c r="T17" s="36"/>
      <c r="U17" s="36"/>
      <c r="V17" s="36"/>
      <c r="W17" s="36"/>
      <c r="X17" s="32"/>
      <c r="Y17" s="91"/>
      <c r="Z17" s="31"/>
      <c r="AA17" s="31"/>
      <c r="AB17" s="31"/>
      <c r="AC17" s="31">
        <v>210000</v>
      </c>
      <c r="AD17" s="31"/>
      <c r="AE17" s="92">
        <v>94889.85</v>
      </c>
    </row>
    <row r="18" spans="1:31" s="25" customFormat="1" ht="15.75" x14ac:dyDescent="0.25">
      <c r="A18" s="136" t="s">
        <v>85</v>
      </c>
      <c r="B18" s="137"/>
      <c r="C18" s="137"/>
      <c r="D18" s="137"/>
      <c r="E18" s="137"/>
      <c r="F18" s="137"/>
      <c r="G18" s="137"/>
      <c r="H18" s="138"/>
      <c r="I18" s="89">
        <f>SUM(I14:I17)</f>
        <v>29104281.818399996</v>
      </c>
      <c r="J18" s="93"/>
      <c r="K18" s="93"/>
      <c r="L18" s="93"/>
      <c r="M18" s="93"/>
      <c r="N18" s="89">
        <f>SUM(N14:N16)</f>
        <v>0</v>
      </c>
      <c r="O18" s="93"/>
      <c r="P18" s="93"/>
      <c r="Q18" s="89"/>
      <c r="R18" s="94">
        <f>SUM(R14:R17)</f>
        <v>1916.65</v>
      </c>
      <c r="S18" s="34">
        <f>SUM(S14:S17)</f>
        <v>27654499.524</v>
      </c>
      <c r="T18" s="93"/>
      <c r="U18" s="93"/>
      <c r="V18" s="93"/>
      <c r="W18" s="95"/>
      <c r="X18" s="93"/>
      <c r="Y18" s="93"/>
      <c r="Z18" s="93"/>
      <c r="AA18" s="93"/>
      <c r="AB18" s="93"/>
      <c r="AC18" s="34">
        <f>SUM(AC14:AC17)</f>
        <v>840000</v>
      </c>
      <c r="AD18" s="93"/>
      <c r="AE18" s="96">
        <f>SUM(AE14:AE17)</f>
        <v>609782.29</v>
      </c>
    </row>
    <row r="19" spans="1:31" ht="15.75" x14ac:dyDescent="0.25">
      <c r="A19" s="130" t="s">
        <v>92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2"/>
    </row>
    <row r="20" spans="1:31" ht="37.5" customHeight="1" x14ac:dyDescent="0.25">
      <c r="A20" s="86">
        <v>1</v>
      </c>
      <c r="B20" s="4" t="s">
        <v>69</v>
      </c>
      <c r="C20" s="87" t="s">
        <v>64</v>
      </c>
      <c r="D20" s="87" t="s">
        <v>65</v>
      </c>
      <c r="E20" s="87" t="s">
        <v>67</v>
      </c>
      <c r="F20" s="87">
        <v>1</v>
      </c>
      <c r="G20" s="88"/>
      <c r="H20" s="88"/>
      <c r="I20" s="31">
        <f>S20+AC20+AE20</f>
        <v>7173823.3524000002</v>
      </c>
      <c r="J20" s="31"/>
      <c r="K20" s="31"/>
      <c r="L20" s="31"/>
      <c r="M20" s="31"/>
      <c r="N20" s="31"/>
      <c r="O20" s="31"/>
      <c r="P20" s="31"/>
      <c r="Q20" s="31"/>
      <c r="R20" s="32">
        <v>472.29</v>
      </c>
      <c r="S20" s="31">
        <f>R20*14426.56</f>
        <v>6813520.0224000001</v>
      </c>
      <c r="T20" s="32"/>
      <c r="U20" s="33"/>
      <c r="V20" s="33"/>
      <c r="W20" s="33"/>
      <c r="X20" s="32"/>
      <c r="Y20" s="31"/>
      <c r="Z20" s="31"/>
      <c r="AA20" s="31"/>
      <c r="AB20" s="31"/>
      <c r="AC20" s="31">
        <v>210000</v>
      </c>
      <c r="AD20" s="31"/>
      <c r="AE20" s="31">
        <v>150303.32999999999</v>
      </c>
    </row>
    <row r="21" spans="1:31" ht="37.5" customHeight="1" x14ac:dyDescent="0.25">
      <c r="A21" s="97">
        <v>2</v>
      </c>
      <c r="B21" s="43" t="s">
        <v>69</v>
      </c>
      <c r="C21" s="98" t="s">
        <v>64</v>
      </c>
      <c r="D21" s="37" t="s">
        <v>88</v>
      </c>
      <c r="E21" s="37" t="s">
        <v>89</v>
      </c>
      <c r="F21" s="38">
        <v>17</v>
      </c>
      <c r="G21" s="99"/>
      <c r="H21" s="99"/>
      <c r="I21" s="92">
        <f>Y21+AC21+AE21</f>
        <v>6265024.7105999989</v>
      </c>
      <c r="J21" s="92"/>
      <c r="K21" s="92"/>
      <c r="L21" s="92"/>
      <c r="M21" s="92"/>
      <c r="N21" s="92"/>
      <c r="O21" s="92"/>
      <c r="P21" s="92"/>
      <c r="Q21" s="92"/>
      <c r="R21" s="41"/>
      <c r="S21" s="92"/>
      <c r="T21" s="33"/>
      <c r="U21" s="42"/>
      <c r="V21" s="42"/>
      <c r="W21" s="42"/>
      <c r="X21" s="100">
        <v>678.62</v>
      </c>
      <c r="Y21" s="92">
        <f>X21*8729.13</f>
        <v>5923762.2005999992</v>
      </c>
      <c r="Z21" s="92"/>
      <c r="AA21" s="92"/>
      <c r="AB21" s="92"/>
      <c r="AC21" s="92">
        <v>210000</v>
      </c>
      <c r="AD21" s="92"/>
      <c r="AE21" s="92">
        <v>131262.51</v>
      </c>
    </row>
    <row r="22" spans="1:31" ht="37.5" customHeight="1" x14ac:dyDescent="0.25">
      <c r="A22" s="86">
        <v>3</v>
      </c>
      <c r="B22" s="4" t="s">
        <v>69</v>
      </c>
      <c r="C22" s="87" t="s">
        <v>64</v>
      </c>
      <c r="D22" s="87" t="s">
        <v>65</v>
      </c>
      <c r="E22" s="87" t="s">
        <v>66</v>
      </c>
      <c r="F22" s="87">
        <v>9</v>
      </c>
      <c r="G22" s="88"/>
      <c r="H22" s="88"/>
      <c r="I22" s="31">
        <f>S22+Y22+AC22+AE22</f>
        <v>7035676.8973999992</v>
      </c>
      <c r="J22" s="31"/>
      <c r="K22" s="31"/>
      <c r="L22" s="31"/>
      <c r="M22" s="31"/>
      <c r="N22" s="31"/>
      <c r="O22" s="31"/>
      <c r="P22" s="31"/>
      <c r="Q22" s="31"/>
      <c r="R22" s="31">
        <v>213.59</v>
      </c>
      <c r="S22" s="31">
        <f>R22*14425.56</f>
        <v>3081155.3604000001</v>
      </c>
      <c r="T22" s="31"/>
      <c r="U22" s="31"/>
      <c r="V22" s="31"/>
      <c r="W22" s="31"/>
      <c r="X22" s="31">
        <v>420.9</v>
      </c>
      <c r="Y22" s="31">
        <f>X22*8729.13</f>
        <v>3674090.8169999993</v>
      </c>
      <c r="Z22" s="31"/>
      <c r="AA22" s="31"/>
      <c r="AB22" s="31"/>
      <c r="AC22" s="31">
        <v>210000</v>
      </c>
      <c r="AD22" s="31"/>
      <c r="AE22" s="31">
        <v>70430.720000000001</v>
      </c>
    </row>
    <row r="23" spans="1:31" ht="37.5" customHeight="1" x14ac:dyDescent="0.25">
      <c r="A23" s="86">
        <v>4</v>
      </c>
      <c r="B23" s="4" t="s">
        <v>69</v>
      </c>
      <c r="C23" s="86" t="s">
        <v>64</v>
      </c>
      <c r="D23" s="87" t="s">
        <v>65</v>
      </c>
      <c r="E23" s="86" t="s">
        <v>72</v>
      </c>
      <c r="F23" s="87">
        <v>2</v>
      </c>
      <c r="G23" s="88"/>
      <c r="H23" s="88"/>
      <c r="I23" s="31">
        <f>S23+AC23+AE23</f>
        <v>7352372.9903999995</v>
      </c>
      <c r="J23" s="31"/>
      <c r="K23" s="31"/>
      <c r="L23" s="31"/>
      <c r="M23" s="31"/>
      <c r="N23" s="31"/>
      <c r="O23" s="31"/>
      <c r="P23" s="31"/>
      <c r="Q23" s="31"/>
      <c r="R23" s="30">
        <v>484.34</v>
      </c>
      <c r="S23" s="31">
        <f>R23*14428.56</f>
        <v>6988328.7503999993</v>
      </c>
      <c r="T23" s="31"/>
      <c r="U23" s="31"/>
      <c r="V23" s="31"/>
      <c r="W23" s="31"/>
      <c r="X23" s="30"/>
      <c r="Y23" s="31"/>
      <c r="Z23" s="31"/>
      <c r="AA23" s="31"/>
      <c r="AB23" s="31"/>
      <c r="AC23" s="31">
        <v>210000</v>
      </c>
      <c r="AD23" s="31"/>
      <c r="AE23" s="31">
        <v>154044.24</v>
      </c>
    </row>
    <row r="24" spans="1:31" ht="18.75" x14ac:dyDescent="0.25">
      <c r="A24" s="126" t="s">
        <v>87</v>
      </c>
      <c r="B24" s="127"/>
      <c r="C24" s="127"/>
      <c r="D24" s="127"/>
      <c r="E24" s="127"/>
      <c r="F24" s="127"/>
      <c r="G24" s="127"/>
      <c r="H24" s="128"/>
      <c r="I24" s="101">
        <f>SUM(I20:I23)</f>
        <v>27826897.950800002</v>
      </c>
      <c r="J24" s="102"/>
      <c r="K24" s="102"/>
      <c r="L24" s="102"/>
      <c r="M24" s="102"/>
      <c r="N24" s="101">
        <v>0</v>
      </c>
      <c r="O24" s="93"/>
      <c r="P24" s="102"/>
      <c r="Q24" s="102"/>
      <c r="R24" s="93">
        <f>SUM(R20:R23)</f>
        <v>1170.22</v>
      </c>
      <c r="S24" s="101">
        <f>SUM(S20:S23)</f>
        <v>16883004.133199997</v>
      </c>
      <c r="T24" s="103"/>
      <c r="U24" s="103"/>
      <c r="V24" s="93"/>
      <c r="W24" s="93"/>
      <c r="X24" s="93">
        <f>SUM(X20:X23)</f>
        <v>1099.52</v>
      </c>
      <c r="Y24" s="101">
        <f>SUM(Y20:Y23)</f>
        <v>9597853.017599998</v>
      </c>
      <c r="Z24" s="103"/>
      <c r="AA24" s="103"/>
      <c r="AB24" s="103"/>
      <c r="AC24" s="101">
        <f>SUM(AC20:AC23)</f>
        <v>840000</v>
      </c>
      <c r="AD24" s="103"/>
      <c r="AE24" s="96">
        <f>SUM(AE20:AE23)</f>
        <v>506040.79999999993</v>
      </c>
    </row>
    <row r="25" spans="1:31" ht="18.75" x14ac:dyDescent="0.25">
      <c r="A25" s="10"/>
      <c r="B25" s="10"/>
      <c r="C25" s="10"/>
      <c r="D25" s="10"/>
      <c r="E25" s="10"/>
      <c r="F25" s="10"/>
      <c r="G25" s="10"/>
      <c r="H25" s="10"/>
      <c r="I25" s="17"/>
      <c r="J25" s="11"/>
      <c r="K25" s="9"/>
      <c r="L25" s="9"/>
      <c r="M25" s="9"/>
      <c r="N25" s="15"/>
      <c r="O25" s="9"/>
      <c r="P25" s="9"/>
      <c r="Q25" s="9"/>
      <c r="R25" s="8"/>
      <c r="S25" s="12"/>
      <c r="T25" s="9"/>
      <c r="U25" s="9"/>
      <c r="V25" s="9"/>
      <c r="W25" s="9"/>
      <c r="X25" s="9"/>
      <c r="Y25" s="8"/>
      <c r="Z25" s="9"/>
      <c r="AA25" s="9"/>
      <c r="AB25" s="9"/>
      <c r="AC25" s="8"/>
      <c r="AD25" s="9"/>
      <c r="AE25" s="45"/>
    </row>
    <row r="26" spans="1:31" x14ac:dyDescent="0.25">
      <c r="A26" s="13" t="s">
        <v>38</v>
      </c>
      <c r="B26" s="13"/>
      <c r="C26" s="13"/>
      <c r="D26" s="13"/>
      <c r="E26" s="13"/>
      <c r="F26" s="13"/>
      <c r="G26" s="13"/>
      <c r="H26" s="13"/>
      <c r="I26" s="13"/>
      <c r="J26" s="13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46"/>
    </row>
    <row r="27" spans="1:31" x14ac:dyDescent="0.25">
      <c r="A27" s="129" t="s">
        <v>47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40" ht="18.75" customHeight="1" x14ac:dyDescent="0.25"/>
    <row r="41" ht="39" customHeight="1" x14ac:dyDescent="0.25"/>
    <row r="42" ht="39" customHeight="1" x14ac:dyDescent="0.25"/>
    <row r="43" ht="39" customHeight="1" x14ac:dyDescent="0.25"/>
    <row r="44" ht="39" customHeight="1" x14ac:dyDescent="0.25"/>
    <row r="45" ht="39" customHeight="1" x14ac:dyDescent="0.25"/>
    <row r="46" ht="39" customHeight="1" x14ac:dyDescent="0.25"/>
    <row r="47" ht="39" customHeight="1" x14ac:dyDescent="0.25"/>
    <row r="48" ht="39" customHeight="1" x14ac:dyDescent="0.25"/>
    <row r="49" ht="39" customHeight="1" x14ac:dyDescent="0.25"/>
    <row r="50" ht="39" customHeight="1" x14ac:dyDescent="0.25"/>
    <row r="51" ht="39" customHeight="1" x14ac:dyDescent="0.25"/>
    <row r="52" ht="39" customHeight="1" x14ac:dyDescent="0.25"/>
    <row r="53" ht="39" customHeight="1" x14ac:dyDescent="0.25"/>
    <row r="54" ht="39" customHeight="1" x14ac:dyDescent="0.25"/>
    <row r="55" ht="39" customHeight="1" x14ac:dyDescent="0.25"/>
    <row r="56" ht="39" customHeight="1" x14ac:dyDescent="0.25"/>
    <row r="57" ht="39" customHeight="1" x14ac:dyDescent="0.25"/>
    <row r="58" ht="39" customHeight="1" x14ac:dyDescent="0.25"/>
    <row r="59" ht="39" customHeight="1" x14ac:dyDescent="0.25"/>
    <row r="60" ht="39" customHeight="1" x14ac:dyDescent="0.25"/>
    <row r="61" ht="39" customHeight="1" x14ac:dyDescent="0.25"/>
    <row r="62" ht="39" customHeight="1" x14ac:dyDescent="0.25"/>
    <row r="63" ht="39" customHeight="1" x14ac:dyDescent="0.25"/>
    <row r="64" ht="39" customHeight="1" x14ac:dyDescent="0.25"/>
    <row r="79" ht="18.75" customHeight="1" x14ac:dyDescent="0.25"/>
    <row r="80" ht="40.5" customHeight="1" x14ac:dyDescent="0.25"/>
    <row r="81" ht="24" customHeight="1" x14ac:dyDescent="0.25"/>
    <row r="82" ht="74.25" customHeight="1" x14ac:dyDescent="0.25"/>
  </sheetData>
  <mergeCells count="36"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  <mergeCell ref="A24:H24"/>
    <mergeCell ref="A27:AE27"/>
    <mergeCell ref="A8:AE8"/>
    <mergeCell ref="A12:H12"/>
    <mergeCell ref="A13:AE13"/>
    <mergeCell ref="A18:H18"/>
    <mergeCell ref="A19:AE19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</mergeCells>
  <conditionalFormatting sqref="R9:R10 X9:X10 T9:T10 Y9:AE11 S9:S11 U9:W11 I14:AE15 N14:N17 I9:Q11 U16:W17 Y16:AE17 S16:S17 I16:Q17 U20:W20 Y20:AE23 S20 I20:Q23 S21:W23">
    <cfRule type="expression" dxfId="160" priority="196">
      <formula>BW9=5</formula>
    </cfRule>
    <cfRule type="expression" dxfId="159" priority="197">
      <formula>BW9=4</formula>
    </cfRule>
    <cfRule type="expression" dxfId="158" priority="198">
      <formula>BW9=3</formula>
    </cfRule>
    <cfRule type="expression" dxfId="157" priority="199">
      <formula>BW9=2</formula>
    </cfRule>
    <cfRule type="expression" dxfId="156" priority="200">
      <formula>BW9=1</formula>
    </cfRule>
  </conditionalFormatting>
  <conditionalFormatting sqref="J12:AE12">
    <cfRule type="expression" dxfId="155" priority="186">
      <formula>BX12=5</formula>
    </cfRule>
    <cfRule type="expression" dxfId="154" priority="187">
      <formula>BX12=4</formula>
    </cfRule>
    <cfRule type="expression" dxfId="153" priority="188">
      <formula>BX12=3</formula>
    </cfRule>
    <cfRule type="expression" dxfId="152" priority="189">
      <formula>BX12=2</formula>
    </cfRule>
    <cfRule type="expression" dxfId="151" priority="190">
      <formula>BX12=1</formula>
    </cfRule>
  </conditionalFormatting>
  <conditionalFormatting sqref="I12:AE12">
    <cfRule type="expression" dxfId="150" priority="181">
      <formula>BW12=5</formula>
    </cfRule>
    <cfRule type="expression" dxfId="149" priority="182">
      <formula>BW12=4</formula>
    </cfRule>
    <cfRule type="expression" dxfId="148" priority="183">
      <formula>BW12=3</formula>
    </cfRule>
    <cfRule type="expression" dxfId="147" priority="184">
      <formula>BW12=2</formula>
    </cfRule>
    <cfRule type="expression" dxfId="146" priority="185">
      <formula>BW12=1</formula>
    </cfRule>
  </conditionalFormatting>
  <conditionalFormatting sqref="E22:F23">
    <cfRule type="expression" dxfId="145" priority="180">
      <formula>AH15&gt;0</formula>
    </cfRule>
  </conditionalFormatting>
  <conditionalFormatting sqref="I18">
    <cfRule type="expression" dxfId="144" priority="170">
      <formula>BW18=5</formula>
    </cfRule>
    <cfRule type="expression" dxfId="143" priority="171">
      <formula>BW18=4</formula>
    </cfRule>
    <cfRule type="expression" dxfId="142" priority="172">
      <formula>BW18=3</formula>
    </cfRule>
    <cfRule type="expression" dxfId="141" priority="173">
      <formula>BW18=2</formula>
    </cfRule>
    <cfRule type="expression" dxfId="140" priority="174">
      <formula>BW18=1</formula>
    </cfRule>
  </conditionalFormatting>
  <conditionalFormatting sqref="Q14">
    <cfRule type="expression" dxfId="139" priority="165">
      <formula>CE14=5</formula>
    </cfRule>
    <cfRule type="expression" dxfId="138" priority="166">
      <formula>CE14=4</formula>
    </cfRule>
    <cfRule type="expression" dxfId="137" priority="167">
      <formula>CE14=3</formula>
    </cfRule>
    <cfRule type="expression" dxfId="136" priority="168">
      <formula>CE14=2</formula>
    </cfRule>
    <cfRule type="expression" dxfId="135" priority="169">
      <formula>CE14=1</formula>
    </cfRule>
  </conditionalFormatting>
  <conditionalFormatting sqref="Q14">
    <cfRule type="expression" dxfId="134" priority="160">
      <formula>CE14=5</formula>
    </cfRule>
    <cfRule type="expression" dxfId="133" priority="161">
      <formula>CE14=4</formula>
    </cfRule>
    <cfRule type="expression" dxfId="132" priority="162">
      <formula>CE14=3</formula>
    </cfRule>
    <cfRule type="expression" dxfId="131" priority="163">
      <formula>CE14=2</formula>
    </cfRule>
    <cfRule type="expression" dxfId="130" priority="164">
      <formula>CE14=1</formula>
    </cfRule>
  </conditionalFormatting>
  <conditionalFormatting sqref="Q18">
    <cfRule type="expression" dxfId="129" priority="155">
      <formula>CE18=5</formula>
    </cfRule>
    <cfRule type="expression" dxfId="128" priority="156">
      <formula>CE18=4</formula>
    </cfRule>
    <cfRule type="expression" dxfId="127" priority="157">
      <formula>CE18=3</formula>
    </cfRule>
    <cfRule type="expression" dxfId="126" priority="158">
      <formula>CE18=2</formula>
    </cfRule>
    <cfRule type="expression" dxfId="125" priority="159">
      <formula>CE18=1</formula>
    </cfRule>
  </conditionalFormatting>
  <conditionalFormatting sqref="Q18">
    <cfRule type="expression" dxfId="124" priority="150">
      <formula>CE18=5</formula>
    </cfRule>
    <cfRule type="expression" dxfId="123" priority="151">
      <formula>CE18=4</formula>
    </cfRule>
    <cfRule type="expression" dxfId="122" priority="152">
      <formula>CE18=3</formula>
    </cfRule>
    <cfRule type="expression" dxfId="121" priority="153">
      <formula>CE18=2</formula>
    </cfRule>
    <cfRule type="expression" dxfId="120" priority="154">
      <formula>CE18=1</formula>
    </cfRule>
  </conditionalFormatting>
  <conditionalFormatting sqref="AC18">
    <cfRule type="expression" dxfId="119" priority="115">
      <formula>CQ18=5</formula>
    </cfRule>
    <cfRule type="expression" dxfId="118" priority="116">
      <formula>CQ18=4</formula>
    </cfRule>
    <cfRule type="expression" dxfId="117" priority="117">
      <formula>CQ18=3</formula>
    </cfRule>
    <cfRule type="expression" dxfId="116" priority="118">
      <formula>CQ18=2</formula>
    </cfRule>
    <cfRule type="expression" dxfId="115" priority="119">
      <formula>CQ18=1</formula>
    </cfRule>
  </conditionalFormatting>
  <conditionalFormatting sqref="AC18">
    <cfRule type="expression" dxfId="114" priority="110">
      <formula>CQ18=5</formula>
    </cfRule>
    <cfRule type="expression" dxfId="113" priority="111">
      <formula>CQ18=4</formula>
    </cfRule>
    <cfRule type="expression" dxfId="112" priority="112">
      <formula>CQ18=3</formula>
    </cfRule>
    <cfRule type="expression" dxfId="111" priority="113">
      <formula>CQ18=2</formula>
    </cfRule>
    <cfRule type="expression" dxfId="110" priority="114">
      <formula>CQ18=1</formula>
    </cfRule>
  </conditionalFormatting>
  <conditionalFormatting sqref="AC14">
    <cfRule type="expression" dxfId="109" priority="109" stopIfTrue="1">
      <formula>AM14&gt;0</formula>
    </cfRule>
  </conditionalFormatting>
  <conditionalFormatting sqref="AC18">
    <cfRule type="expression" dxfId="108" priority="108" stopIfTrue="1">
      <formula>AM18&gt;0</formula>
    </cfRule>
  </conditionalFormatting>
  <conditionalFormatting sqref="E20:F20">
    <cfRule type="expression" dxfId="107" priority="221">
      <formula>AH13&gt;0</formula>
    </cfRule>
  </conditionalFormatting>
  <conditionalFormatting sqref="T22:AE22 J22:R22">
    <cfRule type="expression" dxfId="106" priority="62">
      <formula>BX22=5</formula>
    </cfRule>
    <cfRule type="expression" dxfId="105" priority="63">
      <formula>BX22=4</formula>
    </cfRule>
    <cfRule type="expression" dxfId="104" priority="64">
      <formula>BX22=3</formula>
    </cfRule>
    <cfRule type="expression" dxfId="103" priority="65">
      <formula>BX22=2</formula>
    </cfRule>
    <cfRule type="expression" dxfId="102" priority="66">
      <formula>BX22=1</formula>
    </cfRule>
  </conditionalFormatting>
  <conditionalFormatting sqref="X22 R22 T22">
    <cfRule type="expression" dxfId="101" priority="57">
      <formula>CF22=5</formula>
    </cfRule>
    <cfRule type="expression" dxfId="100" priority="58">
      <formula>CF22=4</formula>
    </cfRule>
    <cfRule type="expression" dxfId="99" priority="59">
      <formula>CF22=3</formula>
    </cfRule>
    <cfRule type="expression" dxfId="98" priority="60">
      <formula>CF22=2</formula>
    </cfRule>
    <cfRule type="expression" dxfId="97" priority="61">
      <formula>CF22=1</formula>
    </cfRule>
  </conditionalFormatting>
  <conditionalFormatting sqref="Y23:AE23 J23:Q23 T23:W23">
    <cfRule type="expression" dxfId="96" priority="52">
      <formula>BX23=5</formula>
    </cfRule>
    <cfRule type="expression" dxfId="95" priority="53">
      <formula>BX23=4</formula>
    </cfRule>
    <cfRule type="expression" dxfId="94" priority="54">
      <formula>BX23=3</formula>
    </cfRule>
    <cfRule type="expression" dxfId="93" priority="55">
      <formula>BX23=2</formula>
    </cfRule>
    <cfRule type="expression" dxfId="92" priority="56">
      <formula>BX23=1</formula>
    </cfRule>
  </conditionalFormatting>
  <conditionalFormatting sqref="T23">
    <cfRule type="expression" dxfId="91" priority="47">
      <formula>CH23=5</formula>
    </cfRule>
    <cfRule type="expression" dxfId="90" priority="48">
      <formula>CH23=4</formula>
    </cfRule>
    <cfRule type="expression" dxfId="89" priority="49">
      <formula>CH23=3</formula>
    </cfRule>
    <cfRule type="expression" dxfId="88" priority="50">
      <formula>CH23=2</formula>
    </cfRule>
    <cfRule type="expression" dxfId="87" priority="51">
      <formula>CH23=1</formula>
    </cfRule>
  </conditionalFormatting>
  <conditionalFormatting sqref="E21:F21">
    <cfRule type="expression" dxfId="86" priority="264">
      <formula>#REF!&gt;0</formula>
    </cfRule>
  </conditionalFormatting>
  <conditionalFormatting sqref="N18">
    <cfRule type="expression" dxfId="85" priority="42">
      <formula>CB18=5</formula>
    </cfRule>
    <cfRule type="expression" dxfId="84" priority="43">
      <formula>CB18=4</formula>
    </cfRule>
    <cfRule type="expression" dxfId="83" priority="44">
      <formula>CB18=3</formula>
    </cfRule>
    <cfRule type="expression" dxfId="82" priority="45">
      <formula>CB18=2</formula>
    </cfRule>
    <cfRule type="expression" dxfId="81" priority="46">
      <formula>CB18=1</formula>
    </cfRule>
  </conditionalFormatting>
  <conditionalFormatting sqref="I9">
    <cfRule type="expression" dxfId="80" priority="37">
      <formula>BW9=5</formula>
    </cfRule>
    <cfRule type="expression" dxfId="79" priority="38">
      <formula>BW9=4</formula>
    </cfRule>
    <cfRule type="expression" dxfId="78" priority="39">
      <formula>BW9=3</formula>
    </cfRule>
    <cfRule type="expression" dxfId="77" priority="40">
      <formula>BW9=2</formula>
    </cfRule>
    <cfRule type="expression" dxfId="76" priority="41">
      <formula>BW9=1</formula>
    </cfRule>
  </conditionalFormatting>
  <conditionalFormatting sqref="O9">
    <cfRule type="expression" dxfId="75" priority="32">
      <formula>CC9=5</formula>
    </cfRule>
    <cfRule type="expression" dxfId="74" priority="33">
      <formula>CC9=4</formula>
    </cfRule>
    <cfRule type="expression" dxfId="73" priority="34">
      <formula>CC9=3</formula>
    </cfRule>
    <cfRule type="expression" dxfId="72" priority="35">
      <formula>CC9=2</formula>
    </cfRule>
    <cfRule type="expression" dxfId="71" priority="36">
      <formula>CC9=1</formula>
    </cfRule>
  </conditionalFormatting>
  <conditionalFormatting sqref="Q9:Q11">
    <cfRule type="expression" dxfId="70" priority="27">
      <formula>CE9=5</formula>
    </cfRule>
    <cfRule type="expression" dxfId="69" priority="28">
      <formula>CE9=4</formula>
    </cfRule>
    <cfRule type="expression" dxfId="68" priority="29">
      <formula>CE9=3</formula>
    </cfRule>
    <cfRule type="expression" dxfId="67" priority="30">
      <formula>CE9=2</formula>
    </cfRule>
    <cfRule type="expression" dxfId="66" priority="31">
      <formula>CE9=1</formula>
    </cfRule>
  </conditionalFormatting>
  <conditionalFormatting sqref="Q12">
    <cfRule type="expression" dxfId="65" priority="22">
      <formula>CE12=5</formula>
    </cfRule>
    <cfRule type="expression" dxfId="64" priority="23">
      <formula>CE12=4</formula>
    </cfRule>
    <cfRule type="expression" dxfId="63" priority="24">
      <formula>CE12=3</formula>
    </cfRule>
    <cfRule type="expression" dxfId="62" priority="25">
      <formula>CE12=2</formula>
    </cfRule>
    <cfRule type="expression" dxfId="61" priority="26">
      <formula>CE12=1</formula>
    </cfRule>
  </conditionalFormatting>
  <conditionalFormatting sqref="Y9:Y11">
    <cfRule type="expression" dxfId="60" priority="17">
      <formula>CM9=5</formula>
    </cfRule>
    <cfRule type="expression" dxfId="59" priority="18">
      <formula>CM9=4</formula>
    </cfRule>
    <cfRule type="expression" dxfId="58" priority="19">
      <formula>CM9=3</formula>
    </cfRule>
    <cfRule type="expression" dxfId="57" priority="20">
      <formula>CM9=2</formula>
    </cfRule>
    <cfRule type="expression" dxfId="56" priority="21">
      <formula>CM9=1</formula>
    </cfRule>
  </conditionalFormatting>
  <conditionalFormatting sqref="Y12">
    <cfRule type="expression" dxfId="55" priority="12">
      <formula>CM12=5</formula>
    </cfRule>
    <cfRule type="expression" dxfId="54" priority="13">
      <formula>CM12=4</formula>
    </cfRule>
    <cfRule type="expression" dxfId="53" priority="14">
      <formula>CM12=3</formula>
    </cfRule>
    <cfRule type="expression" dxfId="52" priority="15">
      <formula>CM12=2</formula>
    </cfRule>
    <cfRule type="expression" dxfId="51" priority="16">
      <formula>CM12=1</formula>
    </cfRule>
  </conditionalFormatting>
  <conditionalFormatting sqref="T17">
    <cfRule type="expression" dxfId="50" priority="7">
      <formula>CH17=5</formula>
    </cfRule>
    <cfRule type="expression" dxfId="49" priority="8">
      <formula>CH17=4</formula>
    </cfRule>
    <cfRule type="expression" dxfId="48" priority="9">
      <formula>CH17=3</formula>
    </cfRule>
    <cfRule type="expression" dxfId="47" priority="10">
      <formula>CH17=2</formula>
    </cfRule>
    <cfRule type="expression" dxfId="46" priority="11">
      <formula>CH17=1</formula>
    </cfRule>
  </conditionalFormatting>
  <conditionalFormatting sqref="T17">
    <cfRule type="expression" dxfId="45" priority="2">
      <formula>CH17=5</formula>
    </cfRule>
    <cfRule type="expression" dxfId="44" priority="3">
      <formula>CH17=4</formula>
    </cfRule>
    <cfRule type="expression" dxfId="43" priority="4">
      <formula>CH17=3</formula>
    </cfRule>
    <cfRule type="expression" dxfId="42" priority="5">
      <formula>CH17=2</formula>
    </cfRule>
    <cfRule type="expression" dxfId="41" priority="6">
      <formula>CH17=1</formula>
    </cfRule>
  </conditionalFormatting>
  <conditionalFormatting sqref="E17:F17">
    <cfRule type="expression" dxfId="40" priority="1">
      <formula>AH10&gt;0</formula>
    </cfRule>
  </conditionalFormatting>
  <printOptions horizontalCentered="1"/>
  <pageMargins left="0.11811023622047245" right="0.11811023622047245" top="0.55118110236220474" bottom="0.35433070866141736" header="0.31496062992125984" footer="0.31496062992125984"/>
  <pageSetup paperSize="9" scale="32" fitToWidth="0" fitToHeight="0" orientation="landscape" r:id="rId1"/>
  <colBreaks count="1" manualBreakCount="1">
    <brk id="32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13"/>
  <sheetViews>
    <sheetView tabSelected="1" view="pageBreakPreview" zoomScale="120" zoomScaleNormal="115" zoomScaleSheetLayoutView="120" workbookViewId="0">
      <selection activeCell="E1" sqref="E1:F1"/>
    </sheetView>
  </sheetViews>
  <sheetFormatPr defaultColWidth="8.85546875" defaultRowHeight="15" x14ac:dyDescent="0.25"/>
  <cols>
    <col min="1" max="1" width="4.140625" style="2" customWidth="1"/>
    <col min="2" max="2" width="39.85546875" style="2" customWidth="1"/>
    <col min="3" max="6" width="20.7109375" style="2" customWidth="1"/>
    <col min="7" max="16384" width="8.85546875" style="2"/>
  </cols>
  <sheetData>
    <row r="1" spans="1:6" ht="69.75" customHeight="1" x14ac:dyDescent="0.25">
      <c r="A1" s="18"/>
      <c r="E1" s="143" t="s">
        <v>95</v>
      </c>
      <c r="F1" s="143"/>
    </row>
    <row r="2" spans="1:6" ht="41.25" customHeight="1" x14ac:dyDescent="0.25">
      <c r="A2" s="144" t="s">
        <v>35</v>
      </c>
      <c r="B2" s="144"/>
      <c r="C2" s="144"/>
      <c r="D2" s="144"/>
      <c r="E2" s="144"/>
      <c r="F2" s="144"/>
    </row>
    <row r="3" spans="1:6" ht="71.25" customHeight="1" x14ac:dyDescent="0.25">
      <c r="A3" s="145" t="s">
        <v>17</v>
      </c>
      <c r="B3" s="147" t="s">
        <v>41</v>
      </c>
      <c r="C3" s="19" t="s">
        <v>40</v>
      </c>
      <c r="D3" s="19" t="s">
        <v>14</v>
      </c>
      <c r="E3" s="20" t="s">
        <v>22</v>
      </c>
      <c r="F3" s="20" t="s">
        <v>13</v>
      </c>
    </row>
    <row r="4" spans="1:6" x14ac:dyDescent="0.25">
      <c r="A4" s="146"/>
      <c r="B4" s="147"/>
      <c r="C4" s="19" t="s">
        <v>19</v>
      </c>
      <c r="D4" s="21" t="s">
        <v>2</v>
      </c>
      <c r="E4" s="21" t="s">
        <v>20</v>
      </c>
      <c r="F4" s="21" t="s">
        <v>58</v>
      </c>
    </row>
    <row r="5" spans="1:6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</row>
    <row r="6" spans="1:6" ht="25.5" x14ac:dyDescent="0.25">
      <c r="A6" s="21" t="s">
        <v>45</v>
      </c>
      <c r="B6" s="28" t="s">
        <v>82</v>
      </c>
      <c r="C6" s="22"/>
      <c r="D6" s="23"/>
      <c r="E6" s="23"/>
      <c r="F6" s="23"/>
    </row>
    <row r="7" spans="1:6" ht="29.25" customHeight="1" x14ac:dyDescent="0.25">
      <c r="A7" s="20"/>
      <c r="B7" s="24" t="s">
        <v>42</v>
      </c>
      <c r="C7" s="29">
        <v>4169.8999999999996</v>
      </c>
      <c r="D7" s="1">
        <v>200</v>
      </c>
      <c r="E7" s="6">
        <v>3</v>
      </c>
      <c r="F7" s="29">
        <v>28392255.52</v>
      </c>
    </row>
    <row r="8" spans="1:6" ht="25.5" x14ac:dyDescent="0.25">
      <c r="A8" s="21" t="s">
        <v>45</v>
      </c>
      <c r="B8" s="28" t="s">
        <v>83</v>
      </c>
      <c r="C8" s="48"/>
      <c r="D8" s="23"/>
      <c r="E8" s="21"/>
      <c r="F8" s="21"/>
    </row>
    <row r="9" spans="1:6" ht="24.75" customHeight="1" x14ac:dyDescent="0.25">
      <c r="A9" s="26"/>
      <c r="B9" s="24" t="s">
        <v>42</v>
      </c>
      <c r="C9" s="49">
        <v>5364.9</v>
      </c>
      <c r="D9" s="50">
        <v>261</v>
      </c>
      <c r="E9" s="51">
        <v>4</v>
      </c>
      <c r="F9" s="29">
        <v>29104281.818399996</v>
      </c>
    </row>
    <row r="10" spans="1:6" ht="24.75" customHeight="1" x14ac:dyDescent="0.25">
      <c r="A10" s="21" t="s">
        <v>45</v>
      </c>
      <c r="B10" s="28" t="s">
        <v>84</v>
      </c>
      <c r="C10" s="52"/>
      <c r="D10" s="23"/>
      <c r="E10" s="21"/>
      <c r="F10" s="21"/>
    </row>
    <row r="11" spans="1:6" ht="24.75" customHeight="1" x14ac:dyDescent="0.25">
      <c r="A11" s="20"/>
      <c r="B11" s="24" t="s">
        <v>42</v>
      </c>
      <c r="C11" s="3">
        <v>3069.18</v>
      </c>
      <c r="D11" s="50">
        <v>133</v>
      </c>
      <c r="E11" s="21">
        <v>4</v>
      </c>
      <c r="F11" s="29">
        <v>27826897.949999999</v>
      </c>
    </row>
    <row r="12" spans="1:6" ht="16.5" customHeight="1" x14ac:dyDescent="0.25">
      <c r="A12" s="142" t="s">
        <v>38</v>
      </c>
      <c r="B12" s="142"/>
      <c r="C12" s="142"/>
      <c r="D12" s="142"/>
      <c r="E12" s="142"/>
    </row>
    <row r="13" spans="1:6" ht="66" customHeight="1" x14ac:dyDescent="0.25">
      <c r="A13" s="141" t="s">
        <v>47</v>
      </c>
      <c r="B13" s="141"/>
      <c r="C13" s="141"/>
      <c r="D13" s="141"/>
      <c r="E13" s="141"/>
      <c r="F13" s="141"/>
    </row>
  </sheetData>
  <mergeCells count="6">
    <mergeCell ref="A13:F13"/>
    <mergeCell ref="A12:E12"/>
    <mergeCell ref="E1:F1"/>
    <mergeCell ref="A2:F2"/>
    <mergeCell ref="A3:A4"/>
    <mergeCell ref="B3:B4"/>
  </mergeCells>
  <conditionalFormatting sqref="F7">
    <cfRule type="expression" dxfId="39" priority="36">
      <formula>BQ7=5</formula>
    </cfRule>
    <cfRule type="expression" dxfId="38" priority="37">
      <formula>BQ7=4</formula>
    </cfRule>
    <cfRule type="expression" dxfId="37" priority="38">
      <formula>BQ7=3</formula>
    </cfRule>
    <cfRule type="expression" dxfId="36" priority="39">
      <formula>BQ7=2</formula>
    </cfRule>
    <cfRule type="expression" dxfId="35" priority="40">
      <formula>BQ7=1</formula>
    </cfRule>
  </conditionalFormatting>
  <conditionalFormatting sqref="F7">
    <cfRule type="expression" dxfId="34" priority="31">
      <formula>BQ7=5</formula>
    </cfRule>
    <cfRule type="expression" dxfId="33" priority="32">
      <formula>BQ7=4</formula>
    </cfRule>
    <cfRule type="expression" dxfId="32" priority="33">
      <formula>BQ7=3</formula>
    </cfRule>
    <cfRule type="expression" dxfId="31" priority="34">
      <formula>BQ7=2</formula>
    </cfRule>
    <cfRule type="expression" dxfId="30" priority="35">
      <formula>BQ7=1</formula>
    </cfRule>
  </conditionalFormatting>
  <conditionalFormatting sqref="C7">
    <cfRule type="expression" dxfId="29" priority="26">
      <formula>BT7=5</formula>
    </cfRule>
    <cfRule type="expression" dxfId="28" priority="27">
      <formula>BT7=4</formula>
    </cfRule>
    <cfRule type="expression" dxfId="27" priority="28">
      <formula>BT7=3</formula>
    </cfRule>
    <cfRule type="expression" dxfId="26" priority="29">
      <formula>BT7=2</formula>
    </cfRule>
    <cfRule type="expression" dxfId="25" priority="30">
      <formula>BT7=1</formula>
    </cfRule>
  </conditionalFormatting>
  <conditionalFormatting sqref="F7">
    <cfRule type="expression" dxfId="24" priority="21">
      <formula>BT7=5</formula>
    </cfRule>
    <cfRule type="expression" dxfId="23" priority="22">
      <formula>BT7=4</formula>
    </cfRule>
    <cfRule type="expression" dxfId="22" priority="23">
      <formula>BT7=3</formula>
    </cfRule>
    <cfRule type="expression" dxfId="21" priority="24">
      <formula>BT7=2</formula>
    </cfRule>
    <cfRule type="expression" dxfId="20" priority="25">
      <formula>BT7=1</formula>
    </cfRule>
  </conditionalFormatting>
  <conditionalFormatting sqref="F9">
    <cfRule type="expression" dxfId="19" priority="16">
      <formula>BT9=5</formula>
    </cfRule>
    <cfRule type="expression" dxfId="18" priority="17">
      <formula>BT9=4</formula>
    </cfRule>
    <cfRule type="expression" dxfId="17" priority="18">
      <formula>BT9=3</formula>
    </cfRule>
    <cfRule type="expression" dxfId="16" priority="19">
      <formula>BT9=2</formula>
    </cfRule>
    <cfRule type="expression" dxfId="15" priority="20">
      <formula>BT9=1</formula>
    </cfRule>
  </conditionalFormatting>
  <conditionalFormatting sqref="F9">
    <cfRule type="expression" dxfId="14" priority="11">
      <formula>BT9=5</formula>
    </cfRule>
    <cfRule type="expression" dxfId="13" priority="12">
      <formula>BT9=4</formula>
    </cfRule>
    <cfRule type="expression" dxfId="12" priority="13">
      <formula>BT9=3</formula>
    </cfRule>
    <cfRule type="expression" dxfId="11" priority="14">
      <formula>BT9=2</formula>
    </cfRule>
    <cfRule type="expression" dxfId="10" priority="15">
      <formula>BT9=1</formula>
    </cfRule>
  </conditionalFormatting>
  <conditionalFormatting sqref="F11">
    <cfRule type="expression" dxfId="9" priority="6">
      <formula>BT11=5</formula>
    </cfRule>
    <cfRule type="expression" dxfId="8" priority="7">
      <formula>BT11=4</formula>
    </cfRule>
    <cfRule type="expression" dxfId="7" priority="8">
      <formula>BT11=3</formula>
    </cfRule>
    <cfRule type="expression" dxfId="6" priority="9">
      <formula>BT11=2</formula>
    </cfRule>
    <cfRule type="expression" dxfId="5" priority="10">
      <formula>BT11=1</formula>
    </cfRule>
  </conditionalFormatting>
  <conditionalFormatting sqref="F11">
    <cfRule type="expression" dxfId="4" priority="1">
      <formula>BT11=5</formula>
    </cfRule>
    <cfRule type="expression" dxfId="3" priority="2">
      <formula>BT11=4</formula>
    </cfRule>
    <cfRule type="expression" dxfId="2" priority="3">
      <formula>BT11=3</formula>
    </cfRule>
    <cfRule type="expression" dxfId="1" priority="4">
      <formula>BT11=2</formula>
    </cfRule>
    <cfRule type="expression" dxfId="0" priority="5">
      <formula>BT11=1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перечень МКД</vt:lpstr>
      <vt:lpstr>виды ремонта</vt:lpstr>
      <vt:lpstr>показатели</vt:lpstr>
      <vt:lpstr>Лист1</vt:lpstr>
      <vt:lpstr>'виды ремонта'!Заголовки_для_печати</vt:lpstr>
      <vt:lpstr>'перечень МКД'!Заголовки_для_печати</vt:lpstr>
      <vt:lpstr>'виды ремонта'!Область_печати</vt:lpstr>
      <vt:lpstr>'перечень МКД'!Область_печати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Ирина Азарова</cp:lastModifiedBy>
  <cp:lastPrinted>2025-03-14T08:05:24Z</cp:lastPrinted>
  <dcterms:created xsi:type="dcterms:W3CDTF">2014-04-04T11:20:04Z</dcterms:created>
  <dcterms:modified xsi:type="dcterms:W3CDTF">2025-03-26T09:18:00Z</dcterms:modified>
</cp:coreProperties>
</file>